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30" windowWidth="19095" windowHeight="10515"/>
  </bookViews>
  <sheets>
    <sheet name="902" sheetId="11" r:id="rId1"/>
    <sheet name="МО" sheetId="2" r:id="rId2"/>
    <sheet name="Лист1" sheetId="3" r:id="rId3"/>
    <sheet name="Лист2" sheetId="9" r:id="rId4"/>
    <sheet name="Лист3" sheetId="10" r:id="rId5"/>
  </sheets>
  <definedNames>
    <definedName name="_xlnm._FilterDatabase" localSheetId="0" hidden="1">'902'!$A$18:$T$1061</definedName>
    <definedName name="_xlnm._FilterDatabase" localSheetId="1" hidden="1">МО!$B$1:$B$895</definedName>
    <definedName name="_xlnm.Print_Area" localSheetId="0">'902'!$B$1045:$Q$1117</definedName>
  </definedNames>
  <calcPr calcId="125725" iterate="1"/>
</workbook>
</file>

<file path=xl/calcChain.xml><?xml version="1.0" encoding="utf-8"?>
<calcChain xmlns="http://schemas.openxmlformats.org/spreadsheetml/2006/main">
  <c r="Q1060" i="11"/>
  <c r="P1060"/>
  <c r="O1061"/>
  <c r="O1060" s="1"/>
  <c r="N1061"/>
  <c r="M1061"/>
  <c r="L1061"/>
  <c r="L1060" s="1"/>
  <c r="N1060"/>
  <c r="M1060"/>
  <c r="Q1007"/>
  <c r="P1007"/>
  <c r="O1007"/>
  <c r="N1007"/>
  <c r="M1007"/>
  <c r="L1007"/>
  <c r="M998"/>
  <c r="N998"/>
  <c r="O998"/>
  <c r="P998"/>
  <c r="Q998"/>
  <c r="L998"/>
  <c r="N982"/>
  <c r="O982"/>
  <c r="P982"/>
  <c r="Q982"/>
  <c r="L982"/>
  <c r="M973"/>
  <c r="N973"/>
  <c r="O973"/>
  <c r="P973"/>
  <c r="Q973"/>
  <c r="L973"/>
  <c r="M930"/>
  <c r="N930"/>
  <c r="O930"/>
  <c r="P930"/>
  <c r="Q930"/>
  <c r="L930"/>
  <c r="M911"/>
  <c r="N911"/>
  <c r="O911"/>
  <c r="P911"/>
  <c r="Q911"/>
  <c r="L911"/>
  <c r="M873"/>
  <c r="N873"/>
  <c r="O873"/>
  <c r="P873"/>
  <c r="Q873"/>
  <c r="L873"/>
  <c r="M848"/>
  <c r="N848"/>
  <c r="O848"/>
  <c r="P848"/>
  <c r="Q848"/>
  <c r="L848"/>
  <c r="M828"/>
  <c r="N828"/>
  <c r="O828"/>
  <c r="P828"/>
  <c r="Q828"/>
  <c r="L828"/>
  <c r="M821"/>
  <c r="N821"/>
  <c r="O821"/>
  <c r="P821"/>
  <c r="Q821"/>
  <c r="M818"/>
  <c r="N818"/>
  <c r="O818"/>
  <c r="P818"/>
  <c r="Q818"/>
  <c r="L818"/>
  <c r="M813"/>
  <c r="N813"/>
  <c r="O813"/>
  <c r="P813"/>
  <c r="Q813"/>
  <c r="L813"/>
  <c r="M795"/>
  <c r="N795"/>
  <c r="O795"/>
  <c r="P795"/>
  <c r="Q795"/>
  <c r="L795"/>
  <c r="M753"/>
  <c r="N753"/>
  <c r="O753"/>
  <c r="P753"/>
  <c r="Q753"/>
  <c r="L753"/>
  <c r="M741"/>
  <c r="N741"/>
  <c r="O741"/>
  <c r="P741"/>
  <c r="Q741"/>
  <c r="L741"/>
  <c r="N724"/>
  <c r="O724"/>
  <c r="P724"/>
  <c r="Q724"/>
  <c r="M543"/>
  <c r="N543"/>
  <c r="O543"/>
  <c r="P543"/>
  <c r="Q543"/>
  <c r="L543"/>
  <c r="M530"/>
  <c r="N530"/>
  <c r="O530"/>
  <c r="P530"/>
  <c r="Q530"/>
  <c r="L530"/>
  <c r="M515"/>
  <c r="N515"/>
  <c r="O515"/>
  <c r="P515"/>
  <c r="Q515"/>
  <c r="L515"/>
  <c r="M456"/>
  <c r="N456"/>
  <c r="O456"/>
  <c r="P456"/>
  <c r="Q456"/>
  <c r="L456"/>
  <c r="M443"/>
  <c r="N443"/>
  <c r="O443"/>
  <c r="P443"/>
  <c r="Q443"/>
  <c r="L443"/>
  <c r="M435"/>
  <c r="N435"/>
  <c r="O435"/>
  <c r="P435"/>
  <c r="Q435"/>
  <c r="L435"/>
  <c r="M424"/>
  <c r="N424"/>
  <c r="O424"/>
  <c r="P424"/>
  <c r="Q424"/>
  <c r="L424"/>
  <c r="M365"/>
  <c r="N365"/>
  <c r="O365"/>
  <c r="P365"/>
  <c r="Q365"/>
  <c r="L365"/>
  <c r="M357"/>
  <c r="N357"/>
  <c r="O357"/>
  <c r="P357"/>
  <c r="Q357"/>
  <c r="L357"/>
  <c r="M321"/>
  <c r="N321"/>
  <c r="O321"/>
  <c r="P321"/>
  <c r="Q321"/>
  <c r="L321"/>
  <c r="M307"/>
  <c r="N307"/>
  <c r="O307"/>
  <c r="P307"/>
  <c r="Q307"/>
  <c r="L307"/>
  <c r="M303"/>
  <c r="N303"/>
  <c r="O303"/>
  <c r="P303"/>
  <c r="Q303"/>
  <c r="L303"/>
  <c r="M295"/>
  <c r="N295"/>
  <c r="O295"/>
  <c r="P295"/>
  <c r="Q295"/>
  <c r="L295"/>
  <c r="M290"/>
  <c r="N290"/>
  <c r="O290"/>
  <c r="P290"/>
  <c r="Q290"/>
  <c r="L290"/>
  <c r="M278"/>
  <c r="N278"/>
  <c r="O278"/>
  <c r="P278"/>
  <c r="Q278"/>
  <c r="L278"/>
  <c r="M260"/>
  <c r="N260"/>
  <c r="O260"/>
  <c r="P260"/>
  <c r="Q260"/>
  <c r="L260"/>
  <c r="M233"/>
  <c r="N233"/>
  <c r="O233"/>
  <c r="P233"/>
  <c r="Q233"/>
  <c r="L233"/>
  <c r="M226"/>
  <c r="N226"/>
  <c r="O226"/>
  <c r="P226"/>
  <c r="Q226"/>
  <c r="L226"/>
  <c r="M220"/>
  <c r="N220"/>
  <c r="O220"/>
  <c r="P220"/>
  <c r="Q220"/>
  <c r="L220"/>
  <c r="N209"/>
  <c r="O209"/>
  <c r="P209"/>
  <c r="Q209"/>
  <c r="M193"/>
  <c r="N193"/>
  <c r="O193"/>
  <c r="P193"/>
  <c r="Q193"/>
  <c r="L193"/>
  <c r="M159"/>
  <c r="N159"/>
  <c r="O159"/>
  <c r="P159"/>
  <c r="Q159"/>
  <c r="L159"/>
  <c r="M91"/>
  <c r="N91"/>
  <c r="O91"/>
  <c r="P91"/>
  <c r="Q91"/>
  <c r="L91"/>
  <c r="N65"/>
  <c r="O65"/>
  <c r="P65"/>
  <c r="Q65"/>
  <c r="L65"/>
  <c r="M57"/>
  <c r="N57"/>
  <c r="O57"/>
  <c r="P57"/>
  <c r="Q57"/>
  <c r="L57"/>
  <c r="M37"/>
  <c r="N37"/>
  <c r="O37"/>
  <c r="P37"/>
  <c r="Q37"/>
  <c r="L37"/>
  <c r="M28"/>
  <c r="N28"/>
  <c r="O28"/>
  <c r="P28"/>
  <c r="Q28"/>
  <c r="L28"/>
  <c r="M23"/>
  <c r="N23"/>
  <c r="O23"/>
  <c r="P23"/>
  <c r="Q23"/>
  <c r="L23"/>
  <c r="M20"/>
  <c r="N20"/>
  <c r="O20"/>
  <c r="P20"/>
  <c r="Q20"/>
  <c r="L20"/>
  <c r="N455" l="1"/>
  <c r="O455"/>
  <c r="Q455"/>
  <c r="M455"/>
  <c r="P455"/>
  <c r="M1030"/>
  <c r="M1029"/>
  <c r="M1028"/>
  <c r="M1027"/>
  <c r="Q1026"/>
  <c r="P1026"/>
  <c r="O1026"/>
  <c r="N1026"/>
  <c r="L1026"/>
  <c r="Q1012"/>
  <c r="Q1011" s="1"/>
  <c r="P1012"/>
  <c r="P1011" s="1"/>
  <c r="O1012"/>
  <c r="O1011" s="1"/>
  <c r="N1012"/>
  <c r="N1011" s="1"/>
  <c r="M1012"/>
  <c r="M1011" s="1"/>
  <c r="L1012"/>
  <c r="L1011" s="1"/>
  <c r="M994"/>
  <c r="M982" s="1"/>
  <c r="Q960"/>
  <c r="P960"/>
  <c r="O960"/>
  <c r="N960"/>
  <c r="M960"/>
  <c r="L960"/>
  <c r="L821"/>
  <c r="M736"/>
  <c r="M724" s="1"/>
  <c r="L736"/>
  <c r="L724" s="1"/>
  <c r="M211"/>
  <c r="M209" s="1"/>
  <c r="L209"/>
  <c r="M90"/>
  <c r="M89"/>
  <c r="M88"/>
  <c r="M87"/>
  <c r="M85"/>
  <c r="M84"/>
  <c r="L1010" l="1"/>
  <c r="P1010"/>
  <c r="Q1010"/>
  <c r="O1010"/>
  <c r="N1010"/>
  <c r="M65"/>
  <c r="M1026"/>
  <c r="M1010" s="1"/>
  <c r="Q1046"/>
  <c r="Q1045" s="1"/>
  <c r="P1046"/>
  <c r="P1045" s="1"/>
  <c r="O1046"/>
  <c r="O1045" s="1"/>
  <c r="N1046"/>
  <c r="N1045" s="1"/>
  <c r="M1046"/>
  <c r="M1045" s="1"/>
  <c r="L1046"/>
  <c r="L1045" s="1"/>
  <c r="Q1033"/>
  <c r="P1033"/>
  <c r="O1033"/>
  <c r="N1033"/>
  <c r="M1033"/>
  <c r="M1032" s="1"/>
  <c r="L1033"/>
  <c r="L1032" l="1"/>
  <c r="Q1032"/>
  <c r="N1032"/>
  <c r="P1032"/>
  <c r="O1032"/>
  <c r="Q1001"/>
  <c r="N971"/>
  <c r="M971"/>
  <c r="L971"/>
  <c r="Q971"/>
  <c r="P971"/>
  <c r="O971"/>
  <c r="Q34"/>
  <c r="Q19" s="1"/>
  <c r="P34"/>
  <c r="P19" s="1"/>
  <c r="O34"/>
  <c r="O19" s="1"/>
  <c r="Q966"/>
  <c r="P966"/>
  <c r="O966"/>
  <c r="N966"/>
  <c r="M966"/>
  <c r="L966"/>
  <c r="Q746"/>
  <c r="Q542" s="1"/>
  <c r="P746"/>
  <c r="P542" s="1"/>
  <c r="O746"/>
  <c r="O542" s="1"/>
  <c r="N746"/>
  <c r="N542" s="1"/>
  <c r="M746"/>
  <c r="M542" s="1"/>
  <c r="L746"/>
  <c r="L542" s="1"/>
  <c r="N34"/>
  <c r="N19" s="1"/>
  <c r="M34"/>
  <c r="M19" s="1"/>
  <c r="L34"/>
  <c r="L19" s="1"/>
  <c r="Q844"/>
  <c r="Q827" s="1"/>
  <c r="P844"/>
  <c r="P827" s="1"/>
  <c r="O844"/>
  <c r="O827" s="1"/>
  <c r="Q872" l="1"/>
  <c r="P1001"/>
  <c r="P872" s="1"/>
  <c r="O1001"/>
  <c r="O872" s="1"/>
  <c r="N1001"/>
  <c r="N872" s="1"/>
  <c r="M1001"/>
  <c r="M872" s="1"/>
  <c r="L1001"/>
  <c r="L872" s="1"/>
  <c r="Q869"/>
  <c r="P869"/>
  <c r="O869"/>
  <c r="N869"/>
  <c r="M869"/>
  <c r="M868" l="1"/>
  <c r="O868"/>
  <c r="N868"/>
  <c r="Q868"/>
  <c r="P868"/>
  <c r="N844"/>
  <c r="N827" s="1"/>
  <c r="M844"/>
  <c r="M827" s="1"/>
  <c r="L844"/>
  <c r="L827" s="1"/>
  <c r="L455" l="1"/>
  <c r="Q18" l="1"/>
  <c r="Q16" s="1"/>
  <c r="M18" l="1"/>
  <c r="L869"/>
  <c r="L868" s="1"/>
  <c r="O896" i="2"/>
  <c r="N896"/>
  <c r="M896"/>
  <c r="L896"/>
  <c r="M491"/>
  <c r="N491"/>
  <c r="O491"/>
  <c r="L491"/>
  <c r="M386"/>
  <c r="N386"/>
  <c r="O386"/>
  <c r="L386"/>
  <c r="M313"/>
  <c r="N313"/>
  <c r="O313"/>
  <c r="L313"/>
  <c r="M383"/>
  <c r="N383"/>
  <c r="O383"/>
  <c r="L383"/>
  <c r="M16"/>
  <c r="N16"/>
  <c r="O16"/>
  <c r="L16"/>
  <c r="M116"/>
  <c r="N116"/>
  <c r="O116"/>
  <c r="L116"/>
  <c r="M119"/>
  <c r="N119"/>
  <c r="O119"/>
  <c r="L119"/>
  <c r="M122"/>
  <c r="N122"/>
  <c r="O122"/>
  <c r="L122"/>
  <c r="M125"/>
  <c r="N125"/>
  <c r="O125"/>
  <c r="L125"/>
  <c r="M133"/>
  <c r="N133"/>
  <c r="O133"/>
  <c r="L133"/>
  <c r="M144"/>
  <c r="N144"/>
  <c r="O144"/>
  <c r="L144"/>
  <c r="M207"/>
  <c r="N207"/>
  <c r="O207"/>
  <c r="L207"/>
  <c r="M268"/>
  <c r="N268"/>
  <c r="O268"/>
  <c r="L268"/>
  <c r="M328"/>
  <c r="N328"/>
  <c r="O328"/>
  <c r="L328"/>
  <c r="M416"/>
  <c r="N416"/>
  <c r="O416"/>
  <c r="L416"/>
  <c r="M419"/>
  <c r="N419"/>
  <c r="O419"/>
  <c r="L419"/>
  <c r="M438"/>
  <c r="N438"/>
  <c r="O438"/>
  <c r="L438"/>
  <c r="M496"/>
  <c r="N496"/>
  <c r="O496"/>
  <c r="L496"/>
  <c r="M500"/>
  <c r="N500"/>
  <c r="O500"/>
  <c r="L500"/>
  <c r="M504"/>
  <c r="N504"/>
  <c r="O504"/>
  <c r="L504"/>
  <c r="M509"/>
  <c r="N509"/>
  <c r="O509"/>
  <c r="L509"/>
  <c r="M518"/>
  <c r="N518"/>
  <c r="O518"/>
  <c r="L518"/>
  <c r="M556"/>
  <c r="N556"/>
  <c r="O556"/>
  <c r="L556"/>
  <c r="M563"/>
  <c r="N563"/>
  <c r="O563"/>
  <c r="L563"/>
  <c r="M616"/>
  <c r="N616"/>
  <c r="O616"/>
  <c r="L616"/>
  <c r="M633"/>
  <c r="N633"/>
  <c r="O633"/>
  <c r="L633"/>
  <c r="M636"/>
  <c r="N636"/>
  <c r="O636"/>
  <c r="L636"/>
  <c r="M656"/>
  <c r="N656"/>
  <c r="O656"/>
  <c r="L656"/>
  <c r="M659"/>
  <c r="N659"/>
  <c r="O659"/>
  <c r="L659"/>
  <c r="M669"/>
  <c r="N669"/>
  <c r="O669"/>
  <c r="L669"/>
  <c r="M684"/>
  <c r="N684"/>
  <c r="O684"/>
  <c r="L684"/>
  <c r="M689"/>
  <c r="N689"/>
  <c r="O689"/>
  <c r="L689"/>
  <c r="M697"/>
  <c r="N697"/>
  <c r="O697"/>
  <c r="L697"/>
  <c r="M720"/>
  <c r="N720"/>
  <c r="O720"/>
  <c r="L720"/>
  <c r="M725"/>
  <c r="N725"/>
  <c r="O725"/>
  <c r="L725"/>
  <c r="M733"/>
  <c r="N733"/>
  <c r="O733"/>
  <c r="L733"/>
  <c r="M736"/>
  <c r="N736"/>
  <c r="O736"/>
  <c r="L736"/>
  <c r="M746"/>
  <c r="N746"/>
  <c r="O746"/>
  <c r="L746"/>
  <c r="M768"/>
  <c r="N768"/>
  <c r="O768"/>
  <c r="L768"/>
  <c r="M798"/>
  <c r="N798"/>
  <c r="O798"/>
  <c r="L798"/>
  <c r="M802"/>
  <c r="N802"/>
  <c r="O802"/>
  <c r="L802"/>
  <c r="M816"/>
  <c r="N816"/>
  <c r="O816"/>
  <c r="L816"/>
  <c r="M834"/>
  <c r="N834"/>
  <c r="O834"/>
  <c r="L834"/>
  <c r="M841"/>
  <c r="N841"/>
  <c r="O841"/>
  <c r="L841"/>
  <c r="M844"/>
  <c r="N844"/>
  <c r="O844"/>
  <c r="L844"/>
  <c r="M853"/>
  <c r="M850" s="1"/>
  <c r="N853"/>
  <c r="N850" s="1"/>
  <c r="O853"/>
  <c r="O850" s="1"/>
  <c r="L853"/>
  <c r="L850" s="1"/>
  <c r="M857"/>
  <c r="N857"/>
  <c r="O857"/>
  <c r="L857"/>
  <c r="M873"/>
  <c r="N873"/>
  <c r="O873"/>
  <c r="L873"/>
  <c r="M878"/>
  <c r="N878"/>
  <c r="O878"/>
  <c r="L878"/>
  <c r="M882"/>
  <c r="N882"/>
  <c r="O882"/>
  <c r="L882"/>
  <c r="M885"/>
  <c r="N885"/>
  <c r="O885"/>
  <c r="L885"/>
  <c r="M141"/>
  <c r="N141"/>
  <c r="O141"/>
  <c r="L141"/>
  <c r="M729"/>
  <c r="N729"/>
  <c r="O729"/>
  <c r="L729"/>
  <c r="M742"/>
  <c r="N742"/>
  <c r="O742"/>
  <c r="L742"/>
  <c r="M813"/>
  <c r="N813"/>
  <c r="O813"/>
  <c r="L813"/>
  <c r="M848"/>
  <c r="N848"/>
  <c r="O848"/>
  <c r="L848"/>
  <c r="M16" i="11" l="1"/>
  <c r="P18"/>
  <c r="P16" s="1"/>
  <c r="O18"/>
  <c r="O16" s="1"/>
  <c r="N18"/>
  <c r="N16" s="1"/>
  <c r="L18"/>
  <c r="L16" s="1"/>
  <c r="O745" i="2"/>
  <c r="O741" s="1"/>
  <c r="N745"/>
  <c r="M745"/>
  <c r="M741" s="1"/>
  <c r="M15"/>
  <c r="N15"/>
  <c r="O15"/>
  <c r="L15"/>
  <c r="M877"/>
  <c r="M856"/>
  <c r="M732"/>
  <c r="M683"/>
  <c r="M655"/>
  <c r="N877"/>
  <c r="N856"/>
  <c r="N741"/>
  <c r="N732"/>
  <c r="N683"/>
  <c r="N655"/>
  <c r="O877"/>
  <c r="O856"/>
  <c r="O732"/>
  <c r="O683"/>
  <c r="O655"/>
  <c r="L877"/>
  <c r="L856"/>
  <c r="L745"/>
  <c r="L741" s="1"/>
  <c r="L732"/>
  <c r="L683"/>
  <c r="L655"/>
  <c r="M14" l="1"/>
  <c r="M887" s="1"/>
  <c r="L14"/>
  <c r="L887" s="1"/>
  <c r="N14"/>
  <c r="N887" s="1"/>
  <c r="O14"/>
  <c r="O887" s="1"/>
</calcChain>
</file>

<file path=xl/sharedStrings.xml><?xml version="1.0" encoding="utf-8"?>
<sst xmlns="http://schemas.openxmlformats.org/spreadsheetml/2006/main" count="6903" uniqueCount="1356">
  <si>
    <t xml:space="preserve"> </t>
  </si>
  <si>
    <t>Всего:</t>
  </si>
  <si>
    <t>Условно утвержденные расходы на первый и второй годы планового периода в соответствии с решением о местном бюджете</t>
  </si>
  <si>
    <t>в иных случаях, не связанных с заключением соглашений, предусмотренных в подпункте 1.6.4.1, всего</t>
  </si>
  <si>
    <t>по предоставлению дотаций на выравнивание бюджетной обеспеченности городских, сельских поселений, всего</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</si>
  <si>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</si>
  <si>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</si>
  <si>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</si>
  <si>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3.04.03.0.000 - за счет собственных доходов и источников финансирования дефицита бюджета муниципального района, всего</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</si>
  <si>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</si>
  <si>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</si>
  <si>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</si>
  <si>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</si>
  <si>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</si>
  <si>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</si>
  <si>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</si>
  <si>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</si>
  <si>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</si>
  <si>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</si>
  <si>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</si>
  <si>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3.04.02.0.000 - за счет субвенций, предоставленных из бюджета субъекта Российской Федерации, всего</t>
  </si>
  <si>
    <t>по составлению списков кандидатов в присяжные заседатели</t>
  </si>
  <si>
    <t>3.04.01.0.000 - за счет субвенций, предоставленных из федерального бюджета, всего</t>
  </si>
  <si>
    <t>Осуществление расходов на дополнительные меры социальной поддержки и социальной помощи для отдельных категорий граждан</t>
  </si>
  <si>
    <t>Предоставление доплаты за выслугу лет к трудовой пенсии муниципальным служащим за счет средств местного бюджета</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</si>
  <si>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</si>
  <si>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</si>
  <si>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полномочиями по организации теплоснабжения, предусмотренными Федеральным законом  от   27 июля 2010  г.  № 190-ФЗ  «О теплоснабжении»</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</si>
  <si>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</si>
  <si>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</si>
  <si>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</si>
  <si>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3.01.02.0.000 -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</si>
  <si>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</si>
  <si>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</si>
  <si>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организация и осуществление мероприятий межпоселенческого характера по работе с детьми и молодежью</t>
  </si>
  <si>
    <t>организация проведения официальных физкультурно-оздоровительных и спортивных мероприятий муниципального района</t>
  </si>
  <si>
    <t>обеспечение условий для развития на территории муниципального района физической культуры, школьного спорта и массового спорта</t>
  </si>
  <si>
    <t>оказание поддержки социально ориентированным некоммерческим организациям, благотворительной деятельности и добровольчеству</t>
  </si>
  <si>
    <t>содействие развитию малого и среднего предпринимательства</t>
  </si>
  <si>
    <t>создание условий для расширения рынка сельскохозяйственной продукции, сырья и продовольствия</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</si>
  <si>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</si>
  <si>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</si>
  <si>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</si>
  <si>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</si>
  <si>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формирование и содержание муниципального архива, включая хранение архивных фондов поселений</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</si>
  <si>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</si>
  <si>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</si>
  <si>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</si>
  <si>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</si>
  <si>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</si>
  <si>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сельской местности</t>
  </si>
  <si>
    <t>организация предоставления общедоступного и бесплатного дошкольного образования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</si>
  <si>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участие в предупреждении и ликвидации последствий чрезвычайных ситуаций на территории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</si>
  <si>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</si>
  <si>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</si>
  <si>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</si>
  <si>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владение, пользование и распоряжение имуществом, находящимся в муниципальной собственности муниципального района</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</si>
  <si>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</si>
  <si>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3.01.01.0.000 - по перечню, предусмотренному частью 1 статьи 15 и частью 4 статьи 14 Федерального закона от 6 октября 2003 г. № 131-ФЗ «Об общих принципах организации местного самоуправления в Российской Федерации», всего</t>
  </si>
  <si>
    <t>Вид расхода</t>
  </si>
  <si>
    <t>Целевая статья</t>
  </si>
  <si>
    <t>Коды бюджетной классификации</t>
  </si>
  <si>
    <t>Код главного распорядителя бюджетных средств</t>
  </si>
  <si>
    <t>Код расходного обязательства, полномочия</t>
  </si>
  <si>
    <t>Наименование расходного обязательства, полномочия</t>
  </si>
  <si>
    <t>Правовое основание возникновения расходного обязательства и (или) его финансового обеспечения (нормативные правовые акты, договоры, соглашения)</t>
  </si>
  <si>
    <t>реквизиты</t>
  </si>
  <si>
    <t>раздел, подраздел, глава, статья, часть, пункт, подпункт, абзац</t>
  </si>
  <si>
    <t>дата вступления в силу, срок действия</t>
  </si>
  <si>
    <t>Пдраздел</t>
  </si>
  <si>
    <t>Раздел</t>
  </si>
  <si>
    <t>Объем бюджетных ассигнований, тыс. рублей</t>
  </si>
  <si>
    <t>2020 год</t>
  </si>
  <si>
    <t>2021 год</t>
  </si>
  <si>
    <t>Всего, в том числе</t>
  </si>
  <si>
    <t>01</t>
  </si>
  <si>
    <t>02</t>
  </si>
  <si>
    <t>03</t>
  </si>
  <si>
    <t>50 1 00 00190</t>
  </si>
  <si>
    <t>240</t>
  </si>
  <si>
    <t>901</t>
  </si>
  <si>
    <t>13</t>
  </si>
  <si>
    <t>902</t>
  </si>
  <si>
    <t>04</t>
  </si>
  <si>
    <t>05</t>
  </si>
  <si>
    <t>99 9 00 51200</t>
  </si>
  <si>
    <t>11</t>
  </si>
  <si>
    <t>21 1 01 10400</t>
  </si>
  <si>
    <t>21 1 01 10401</t>
  </si>
  <si>
    <t>21 1 01 10402</t>
  </si>
  <si>
    <t>21 2 01 10403</t>
  </si>
  <si>
    <t>21 2 01 10404</t>
  </si>
  <si>
    <t>09</t>
  </si>
  <si>
    <t>09 3 01 10304</t>
  </si>
  <si>
    <t>24 1 01 60090</t>
  </si>
  <si>
    <t>24 2 01 61650</t>
  </si>
  <si>
    <t>08</t>
  </si>
  <si>
    <t>12</t>
  </si>
  <si>
    <t>07</t>
  </si>
  <si>
    <t>05 1 06 60840</t>
  </si>
  <si>
    <t>10</t>
  </si>
  <si>
    <t>03 1 05 40010</t>
  </si>
  <si>
    <t>23 1 01 10420</t>
  </si>
  <si>
    <t>905</t>
  </si>
  <si>
    <t>06</t>
  </si>
  <si>
    <t>19 1 02 10391</t>
  </si>
  <si>
    <t>14</t>
  </si>
  <si>
    <t>67 2 00 10070</t>
  </si>
  <si>
    <t>910</t>
  </si>
  <si>
    <t>918</t>
  </si>
  <si>
    <t>25 1 01 10525</t>
  </si>
  <si>
    <t>925</t>
  </si>
  <si>
    <t>611</t>
  </si>
  <si>
    <t>612</t>
  </si>
  <si>
    <t>244</t>
  </si>
  <si>
    <t>926</t>
  </si>
  <si>
    <t>112</t>
  </si>
  <si>
    <t>929</t>
  </si>
  <si>
    <t>934</t>
  </si>
  <si>
    <t>121</t>
  </si>
  <si>
    <t>129</t>
  </si>
  <si>
    <t>853</t>
  </si>
  <si>
    <t>122</t>
  </si>
  <si>
    <t>242</t>
  </si>
  <si>
    <t xml:space="preserve">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
</t>
  </si>
  <si>
    <t>111</t>
  </si>
  <si>
    <t>119</t>
  </si>
  <si>
    <t>851</t>
  </si>
  <si>
    <t>852</t>
  </si>
  <si>
    <t>09 3 01 10305</t>
  </si>
  <si>
    <t>814</t>
  </si>
  <si>
    <t>79 2 00 10130</t>
  </si>
  <si>
    <t xml:space="preserve">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</si>
  <si>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312</t>
  </si>
  <si>
    <t>17 1 01 L4970</t>
  </si>
  <si>
    <t>322</t>
  </si>
  <si>
    <t>414</t>
  </si>
  <si>
    <t>52 5 00 10150</t>
  </si>
  <si>
    <t>730</t>
  </si>
  <si>
    <t>511</t>
  </si>
  <si>
    <t>26 1 04 20180</t>
  </si>
  <si>
    <t xml:space="preserve">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</si>
  <si>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02 2 01 60820</t>
  </si>
  <si>
    <t>Раздел 7. Условно утвержденные расходы на первый и второй годы планового периода в соответствии с решением о местном бюджете</t>
  </si>
  <si>
    <t>Раздел 6.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</si>
  <si>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Раздел 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</si>
  <si>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65 2 00 60820</t>
  </si>
  <si>
    <t>Раздел 4.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</si>
  <si>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Раздел 3.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t>
  </si>
  <si>
    <t>Раздел 2.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 131-ФЗ</t>
  </si>
  <si>
    <t xml:space="preserve">Раздел 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 </t>
  </si>
  <si>
    <t>Решение Совета муниципального образования Староминский район от 23  ноября 2011 № 19/6 " О денежном содержании лиц, замещающих муниципальные должности  муниципального образования Староминский район"</t>
  </si>
  <si>
    <t>все пункты</t>
  </si>
  <si>
    <t>Постановление администрации муниципального образования Староминский район от 23.08.2013 года № 1566 " Об утверждении Положения о единовремменной выплате при предоставлении ежегожного оплачиваемого  и материальной помощи лицам, замещавшим муниицпальные должности и муниципальным служащим  муниципального образования Староминский район"</t>
  </si>
  <si>
    <t>Решение Совета муниципального образования Староминский район от 30.10.2013 № 43/14 "Об утверждении Порядка и условий предоставления дополнительного оплачиваемого отпуска за ненормированный рабочий день депутату Совета муниципального образования Староминский район,осуществляющему полномочия на постоянной основе, осуществляющему полномочия на постоянной основе, председателю контрольно- счетной палаты муниципального образования Староминский район и заместителю председателя контрольно- счетной палаты мунициипального образования Староминский район"</t>
  </si>
  <si>
    <t>Распоряжение Совета муниципального образования Староминский район от 25.01.2013 № 3 " Об утверждении Положения о материальной помощи работникам Совета муниципального образования Староминский район"</t>
  </si>
  <si>
    <t>23.08.2013 г. срок неограничен</t>
  </si>
  <si>
    <t>23.11.2011 г. срок неограничен</t>
  </si>
  <si>
    <t>25.03.2013 г. срок неограничен</t>
  </si>
  <si>
    <t>01.11.2013 г. срок неограничен</t>
  </si>
  <si>
    <t>Решение Совета муниципального образования Староминский район "О денежном вознаграждении лиц, замещающих муниципальные должности муниципального образования Староминский район" от 12.08.2009 г. №" 48.13</t>
  </si>
  <si>
    <t>12.08.2009 г.срок неограничен</t>
  </si>
  <si>
    <t>12.08.2009 г. срок неограничен</t>
  </si>
  <si>
    <t xml:space="preserve">все пункты; 
</t>
  </si>
  <si>
    <t>Решение Совета муниципального образования Староминский район от 23.11.2012 №19/8 о внесении изменений и дополнений в решение Совета муниципального образования Староминский район от 01.03.2010 №60.3 "О порядке выплаты премиии лицам,замещающим муниципальные должности и муниципальным служающим муниципального образования Староминский район"</t>
  </si>
  <si>
    <t>23.11.2011- не ограничен</t>
  </si>
  <si>
    <t>Постановление главы муниципального образования Староминский район от 30.08.2007 № 1595 " Об оплате труда работников исполнительно- распорядительных органов муниципального образования Староминский район, замещающих должности, не являющиеся должностями муниципальной службы муниципального образования Староминский район</t>
  </si>
  <si>
    <t>01.09 2007 года- не ограничен</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</si>
  <si>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 Профилактика правонарушений" № 1375 от 24.09.2018 года</t>
  </si>
  <si>
    <t>01.01.2019-31.12.2021</t>
  </si>
  <si>
    <t>Постановление  администрации муниципальногообразования Староминский район от 27.08.2018 года № 1250  " Об утверждении муниципальной программы муниципального образования Староминский район "Материально-техническое и организационное обеспечение органов местного самоуправления  муниципального образования Староминский район "</t>
  </si>
  <si>
    <t>Постановление администрации муниципального образования Староминский район от 10.11.2014 года № 1833 " Об утверждении муниципальной программы муниципального образования Староминский район " Обеспечение безопасности населения" на 2015- 2019 годы</t>
  </si>
  <si>
    <t>01.01.2015-31.12.2019</t>
  </si>
  <si>
    <t xml:space="preserve">Постановление главы администрации муниципального образования Староминский район от 10.11.2014 года № 1835 " Об утверждении муниципальной  программы муниципального образования Староминский район "Развитие гражданского общества" </t>
  </si>
  <si>
    <t>01.01.2015-31.12.2020</t>
  </si>
  <si>
    <t xml:space="preserve"> Постановление "Об  оплате труда работников муниципальных учреждений муниципального образования Староминский район" №2284 от 01.12.2008 г.
</t>
  </si>
  <si>
    <t>01.12.2008 г.-не ограничен</t>
  </si>
  <si>
    <t>Постановление администрации МО Староминский район от 10.11.2014г. № 1825 "Об утверждении муниципальной программы муниципального образования Староминский район "Развитие образования"</t>
  </si>
  <si>
    <t>приложение</t>
  </si>
  <si>
    <t>Постановление администрации муниципального образования Староминский район от 10.11.2016 года № 1184 " Об утверждении  муниципальной программы муниципального образования Староминский район " Развитие  физической культуры и спорта"</t>
  </si>
  <si>
    <t>01.01.2017-31.12.2022</t>
  </si>
  <si>
    <t>Постановление главы муниципального образования Староминский район от 10.11.2014 № 1828  " Об утверждении муниципальной программы муниципального образования Староминский район " Дети Кубани"</t>
  </si>
  <si>
    <t>Постановление главы муниципального образования Староминский район от 28.09.2018 № 1388  " Об утверждении муниципальной программы муниципального образования Староминский район " Дети Кубани"</t>
  </si>
  <si>
    <t>Постановление администрации МО Староминский район "Об утверждении методики планирования расходов на оплату труда при формировании плана финансово-хозяйственной деятельности муниципальных общеобразовательных организаций муниципального образования Староминский район, порядка распределения штатной численности работников муниципальных общеобразовательных организаций по группам персонала для формирования фонда оплаты труда, положения о порядке формирования и распределения централизованного фонда стимулирования руководителей муниципальных общеобразовательных организаций муниципального образования Староминский район, критериев оценки и показателей эффективности работы общеобразовательных организаций для определения размера стимулирующих выплат руководителям муниципальных общеобразовательных организаций муниципального образования Староминский район" №865 от 18.08.2016г.</t>
  </si>
  <si>
    <t>с 01.09.2016 г. - не ограничен;</t>
  </si>
  <si>
    <t>Постановление администрации МО Староминский район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Староминский район и финансового обеспечения выполнения муниципального задания" №1174 от 08.12.2015 г.</t>
  </si>
  <si>
    <t>01.01.2016 г. - не ограничен;</t>
  </si>
  <si>
    <t>Постановление администрации МО Староминский район "Об  утверждении Положения об отраслевой системе оплаты труда работников муниципальных образовательных учреждений и учреждений образования муниципального образования Староминский район" № 363 от 03.03.2011 г.</t>
  </si>
  <si>
    <t>01.01.2011 - не ограничен</t>
  </si>
  <si>
    <t>Постановление главы МО Староминский район "Об оплате труда муниципальных учреждений муниципального образования Староминский район" № 2284 от 01.12.2008г</t>
  </si>
  <si>
    <t>01.12.2008г - не ограничен</t>
  </si>
  <si>
    <t>Постановление главы МО Староминский район "Об утверждении нормативов по определению численности персонала, занятого обслуживанием муниципальных дошкольных образовательных учреждений муниципального образования Староминский район отрасли "Образование" № 1858 от 09.09.2008г</t>
  </si>
  <si>
    <t>09.09.2008 - не ограничен</t>
  </si>
  <si>
    <t>Постановление главы МО Староминский район "О введении системы оплаты труда работников муниципальных образовательных учреждений дополнительного образования детей и отдельных муниципальных учреждений физической культуры и спорта муниципального образования Староминский район" № 2294 от 01.12.2008г</t>
  </si>
  <si>
    <t>Постановление администрации МО Староминский район от 28 марта 2014 г. г. № 456 "Об утверждении перечней, порядков и условий выплат, методик определения размеров субсидий в целях стимулирования работников муниципальных дошкольных и общеобразовательных организаций, подведомственных управлению образования администрации муниципального образования Староминский район"</t>
  </si>
  <si>
    <t>с 01.01.2014 г.- не ограничен</t>
  </si>
  <si>
    <t>Постановление администрации МО Староминский район от 30.10.2013 г. № 1974 "О порядке и условиях стимулирования отдельных категорий работников муниципальных образовательных организаций дополнительного образования детей, подведомственных управлению образования администрации муниципального образования Староминский район"</t>
  </si>
  <si>
    <t xml:space="preserve"> с 01.01.2014 года- не ограничен</t>
  </si>
  <si>
    <t>Постановление администрации МО Староминский район от 25.01.2018 г. № 116 "Об утверждении перечня отдельных категорий работников, методики определения субсидий, порядков и условий выплат дополнительного стимулирования работников муниципальных дошкольных и общеобразовательных организаций, подведомственных управлению образования администрации муниципального образования Староминский район"</t>
  </si>
  <si>
    <t xml:space="preserve"> с 01.01.2018 года- не ограничен</t>
  </si>
  <si>
    <t>Постановление администрации МО Староминский район от 01 августа 2012 г. г. № 1365 "Об оплате труда работников централизованных бухгалтерий муниципального образования Староминский район"</t>
  </si>
  <si>
    <t xml:space="preserve"> с 01.08.2012 года- не ограничен</t>
  </si>
  <si>
    <t>Постановление администрации муниципального образования Староминский район от 10.11.2014 года № 1838"Об утверждении муниципальной программы муниципального образования Староминский район«Развитие малых форм хозяйствования агропромышленного комплекса»</t>
  </si>
  <si>
    <t>01.01.2015-31.12.2018 г.</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</si>
  <si>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«Разработка и утверждение документации по планировке и межеванию территории муниципального образования Староминский район» № 380 от 12.04.2016 года</t>
  </si>
  <si>
    <t>12.04.2016-31.12.2020</t>
  </si>
  <si>
    <t xml:space="preserve">Постановление главы МО Староминский район от 01.12.2008г.№2287"О введении  системы оплаты труда работников муниципальных бюджетных учреждений культуры,искусства МО Старонинский район"  </t>
  </si>
  <si>
    <t>с 01.12.2008 - не ограничен</t>
  </si>
  <si>
    <t xml:space="preserve">Постановление главы МО Староминский район от 01.12.2008г.№2287"О введении отраслевой системы оплаты труда работников муниципальных бюджетных учреждений культуры,искусства,кинематографии и образовательных учреждений,подведомственных отделу культуры и искусства администрации МО Старонинский район"  </t>
  </si>
  <si>
    <t xml:space="preserve"> Постановление администрации муниципального образования староминский район от 31.10.2016 № 1450  "Об утверждении муниципальной программы муниципального образования Староминский район "Развитие культуры "</t>
  </si>
  <si>
    <t xml:space="preserve">01.01.2017 - 31.12.2022
</t>
  </si>
  <si>
    <t>Постановление главы муниципального образования Староминский район от 28.09.2018 года № 1384 " Об утверждении муниципальной программы муниципального образования Староминский район " Доступная среда"</t>
  </si>
  <si>
    <t>01.01.2019-31.12.2023</t>
  </si>
  <si>
    <t>21.07.2010 - не органичен</t>
  </si>
  <si>
    <t>Решение Совета муниципального образования Староминский район "О денежном содержании муниципальных служащих муниципального образования Староминский район" № 48.14 от 12.08.2009 г.</t>
  </si>
  <si>
    <t>Закон № 31-ФЗ от 26.02.1997 г. "О мобилизационной подготовке и мобилизации в Российской Федерации" в редакции 2004 года</t>
  </si>
  <si>
    <t>26.02.1997 г.-не ограничен</t>
  </si>
  <si>
    <t>01.01.2019-31.12.2021 г.</t>
  </si>
  <si>
    <t>Постановление администрации муниципального образования Староминский район от 16.10.2018 года № 1467"Об утверждении муниципальной программы муниципального образования Староминский район«Развитие сенльского хозяйства и регулированиерынков сельскохозяйственной продукции, сырья и продовольствия в муниципальном образовании Староминский район»</t>
  </si>
  <si>
    <t>01.01.2019-31.12.2023 г.</t>
  </si>
  <si>
    <t>Решение совета МО Староминский район от 30.10.2013 №43/6 "О создании отдела по физической культуре и спорту администрации муниципального образования Староминский район"</t>
  </si>
  <si>
    <t xml:space="preserve"> п.1-2;</t>
  </si>
  <si>
    <t>30.10.2013-не ограничен</t>
  </si>
  <si>
    <t xml:space="preserve">Решение Совета муниципального образования Староминский район " О денежном содержании муниципальных служащих муниципального образования Староминский район" от 12.08.2009года №48.14 </t>
  </si>
  <si>
    <t>25.09.2012 г.срок неограничен</t>
  </si>
  <si>
    <t>Постановление  муниципального образования Староминский район от 23.12.2016 № 1904"О введении отраслевой системы оплаты труда работников муниципальных  учреждений  физической культуры и спорта,подведомственных отделу культуры и спорту муниципального образования Староминский район</t>
  </si>
  <si>
    <t>01.01.2017 года-не ограничен</t>
  </si>
  <si>
    <t xml:space="preserve"> Постановления администрации муниципального образованияСтароминский район от 17.10.2018 года "Об утверждении муниципальной программы муниципального образования Староминский район «Информационное общество»"</t>
  </si>
  <si>
    <t>Постановление администрации муниципального образования Староминский район от 10.11.2016 года № 1484 " Об утверждении  муниципальной программы муниципального образования Староминский район " Развитие  физической культуры и спорта""</t>
  </si>
  <si>
    <t>Решение Совета МО Староминский район "Об утверждении Положения об отделе по делам молодежи администрации муниципального образования Староминский район" №9.8 от 25.11.2005.</t>
  </si>
  <si>
    <t>01.12.2005-не ограничен.</t>
  </si>
  <si>
    <t>01.01 2015-31.12.2018 г.</t>
  </si>
  <si>
    <t>01.01 2019 -31.12.2023г.</t>
  </si>
  <si>
    <t>01.01 2019- 31.12.2023 года</t>
  </si>
  <si>
    <t>01.01.2017-31.12.2022 г.</t>
  </si>
  <si>
    <t xml:space="preserve">Постановление администрации муниципального образования Староминский район от 26.10.2016 года № 1143  "Об утверждении  муниципальной программы  муниципального образования Староминский район " Молодежь Кубани" </t>
  </si>
  <si>
    <t>Постановление администрации муниципального образования Староминский район от 08.11.2017 года № 1426 "Обутверждении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</si>
  <si>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01.01.2018-31.12.2020 г.</t>
  </si>
  <si>
    <t xml:space="preserve">Постановление главы администрации муниципального образования Староминский район от 08.09.2017 года № 1180 " Об утверждении муниципальной программы муниципального образования Староминский район "Содержание и ремонт и реконструкция жилищного фонда" </t>
  </si>
  <si>
    <t>01.01.2018-31.12.2020</t>
  </si>
  <si>
    <t>01.01.2018-31.12.2020г.</t>
  </si>
  <si>
    <t>все  пункты</t>
  </si>
  <si>
    <t>Постановление главы муниципального образования Староминский район от 01.08.2012 № 1365 " Об оплате труда работников централизованных бухгалтерий муниципального образования Староминский район"</t>
  </si>
  <si>
    <t>01.08.2012 г.-не ограничен</t>
  </si>
  <si>
    <t>п.1 пп.1.1</t>
  </si>
  <si>
    <t xml:space="preserve">Постановление главы администрации муниципального образования Староминский район от 29.04.2016 года № 1480 " Об утверждении муниципальной программы муниципального образования Староминский район "Развитие топливно- энергетического комплекса" </t>
  </si>
  <si>
    <t>Постановление администрации муниципального образования староминский район от 28.10.2015 № 1034 "Об утверждении муниципальной программы муниципального образования Староминский район "Обеспечение жильем молодых семей" на 2016-2020 годы</t>
  </si>
  <si>
    <t>с 28.10.2015 по 31.12.2020</t>
  </si>
  <si>
    <t>Постановление администрации муниципального образования староминский район от 10.11.2014 № 1830 " Об утверждении муниципальной программы муниципального образования Староминский район  "Социальная поддержка граждан"</t>
  </si>
  <si>
    <t>Постановление администрации муниципального образования староминский район от 28.09.2018 № 1390 " Об утверждении муниципальной программы муниципального образования Староминский район  "Социальная поддержка граждан"</t>
  </si>
  <si>
    <t xml:space="preserve"> Постановление Правительства РФ от 23.05.2005г.№320 "Об утверждении Правил финансового обеспечения переданных исполнительно- распорядительным органам муниципальных образований государственных полномочий по состоянию списков кандидатов в присяжные заседатели федеральных судов общей юрисдикции в РФ"
</t>
  </si>
  <si>
    <t xml:space="preserve">23.05.2005 - не ограничен 
</t>
  </si>
  <si>
    <t xml:space="preserve">все пункты 
</t>
  </si>
  <si>
    <t xml:space="preserve">все пункты
</t>
  </si>
  <si>
    <t xml:space="preserve"> Закон Краснодарского края "О наделении органов местного самоуправления в Краснодарском крае государственными полномочиями по поддержке сельскохозяйственного производства" №976-КЗ от 26.12.2005; 
</t>
  </si>
  <si>
    <t xml:space="preserve">ст.2,3; 
</t>
  </si>
  <si>
    <t xml:space="preserve">Постановление главы администрации КК "Об утверждении Правил предоставления субвенции из краевого бюджета бюджетам муниципальных районов и городских округов Краснодарского края на осуществление отдельных государственных полномочий в области поддержки личных подсобных хозяйств на территории Краснодарского края" №135 от 03.03.2008; 
</t>
  </si>
  <si>
    <t xml:space="preserve">Постановление главы администрации (губернатора) Краснодарского края 
от 15 июля 2014 г. N 719 
"О внесении изменений в постановление главы администрации (губернатора) Краснодарского края от 3 ноября 2010 года N 970 "Об утверждении Положения о порядке расходования субвенций из краевого бюджета местными бюджетами на исполнение отдельных государственных полномочий в области социальной сферы"
</t>
  </si>
  <si>
    <t>пункт 2</t>
  </si>
  <si>
    <t>01.01.2014-не ограничен</t>
  </si>
  <si>
    <t>Закон Краснодарского края от 3 марта 2010 года № 1909-КЗ "О наделении органов местного самоуправления в Краснодарском крае государственными полномочиями Краснодарского края по организации оздоровления и отдыха детей"</t>
  </si>
  <si>
    <t>ст.1</t>
  </si>
  <si>
    <t>03.03.2010 г.- не ограничен</t>
  </si>
  <si>
    <t>Постановление главы КК от 29.12.2006г. № 1204 "О мерах по реализации Закона КК от 13.11.2006 № 1132-КЗ "О комиссиях по делам несовершеннолетних и защите их прав в Краснодарском крае"</t>
  </si>
  <si>
    <t>29.11.2006 г. - не ограничен</t>
  </si>
  <si>
    <t>Закон КК от 29.12.2007 г. №1370-КЗ "Об организации и осуществлении деятельности по опеке и попечительству в Краснодарском крае"</t>
  </si>
  <si>
    <t>ст.3</t>
  </si>
  <si>
    <t>27.01.2008-не ограничен</t>
  </si>
  <si>
    <t>Закон КК от 29.12.2007 г. №1372-КЗ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t>
  </si>
  <si>
    <t>ст.4</t>
  </si>
  <si>
    <t>17.01.2008 г.-не ограничен</t>
  </si>
  <si>
    <t>Постановление главы ( губернатора)администрации Краснодарского края от 19.07.2010 № 572 " О мерах  по реализации  Закона КК "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t>
  </si>
  <si>
    <t/>
  </si>
  <si>
    <t>01.01.2012 г.-не ограничен</t>
  </si>
  <si>
    <t>Закон Краснодарского края от 21.07.2008 г. №1535-КЗ "О наделении органов местного самоуправления отдельными государственными полномочиями Краснодарского края по ведению учета граждан отдельных категорий в качестве нуждающихся в жилых помещениях"</t>
  </si>
  <si>
    <t>01.08.2008-не ограничен</t>
  </si>
  <si>
    <t xml:space="preserve">29.12.2005 - не ограничен
</t>
  </si>
  <si>
    <t xml:space="preserve">03.03.2008 - не ограничен 
</t>
  </si>
  <si>
    <t>Решение Совета муниципального образования Староминский район  от 23 мая 2012 года № 24/4 " Об утверждении Порядка предоставления  и распределения иных межбюджетных трансфертов из резервного фонда администрации муниципального образования Староминский район бюджетам поселений, входящих в состав муниципального образования Староминский район</t>
  </si>
  <si>
    <t xml:space="preserve">23.05.2012 - не ограничен 
</t>
  </si>
  <si>
    <t>13.02.2018г. срок не ограничен</t>
  </si>
  <si>
    <t>Утверждаю:</t>
  </si>
  <si>
    <t>В.В. Горб</t>
  </si>
  <si>
    <t>Глава муниципального образования Староминский район</t>
  </si>
  <si>
    <t>Начальник финансового управления</t>
  </si>
  <si>
    <t xml:space="preserve">администрации муниципального образования </t>
  </si>
  <si>
    <t>Староминский район</t>
  </si>
  <si>
    <t>В.И. Литовка</t>
  </si>
  <si>
    <t>3.04.03.0.002</t>
  </si>
  <si>
    <t>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</si>
  <si>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323</t>
  </si>
  <si>
    <t>02.2.01.10604</t>
  </si>
  <si>
    <t>02.2.01.00590</t>
  </si>
  <si>
    <t>02.2.01.09010</t>
  </si>
  <si>
    <t>02.2.01.09020</t>
  </si>
  <si>
    <t>90.1.02.00590</t>
  </si>
  <si>
    <t>04.1.01.L0270</t>
  </si>
  <si>
    <t>05.1.01.10141</t>
  </si>
  <si>
    <t>10.1.01.L5190</t>
  </si>
  <si>
    <t>10.1.01.00590</t>
  </si>
  <si>
    <t>90.1.10.00590</t>
  </si>
  <si>
    <t>70.1.00.S0050</t>
  </si>
  <si>
    <t>10.1.01.10030</t>
  </si>
  <si>
    <t>Постановление администрации  МО Староминский район от 15.07.2013 г №  1287"  О   создании муниципального казенного учреждения культуры "Межпоселенческая центральная библиотека" МО Староминский район, путем изменения типа существующего муниципального учреждения</t>
  </si>
  <si>
    <t>15.107.2013-не ограничен</t>
  </si>
  <si>
    <t>Решение Совета муниципального образования Староминский район от 23.08.2017 года № 23/4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</si>
  <si>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01.01.2017-не ограничен</t>
  </si>
  <si>
    <t>Постановление администрации  МО Староминский район от 05.09.2016 г №  933"  О   присвоении муниципальному казенному учреждению культуры "Межпоселенческая центральная библиотека" МО Староминский район имени Ивана Вараввы</t>
  </si>
  <si>
    <t>Постановление администрации муниципального образования Староминский район от 28.04.2012 № 750 " О создании муниципального бюджетного учреждения культуры " Районный дом культуры и спорта" муниципального образования Староминский район путем его учреждения"</t>
  </si>
  <si>
    <t>28.04.2012-не ограничен</t>
  </si>
  <si>
    <t>Решение Совета муниципального образования Староминский район "от 04.04.2012 " № 23/11 " О согласовании вопроса о создании юридического лица: муниципального бюджетного учреждения культуры" Районный Дом культуры и спорта" муниципального образования Староминский район путем его учреждения"</t>
  </si>
  <si>
    <t>04.04.2012-не ограничен</t>
  </si>
  <si>
    <t>Решенин Совета МО Староминский район от 21.07.2010 № 5.2"  Об утверждении Положения"Об отделе культуры и искусства МО Староминский район"</t>
  </si>
  <si>
    <t>10.1.01.09020</t>
  </si>
  <si>
    <t>10.1.01.09010</t>
  </si>
  <si>
    <t>10.1.03.10588</t>
  </si>
  <si>
    <t>19.1.01.10380</t>
  </si>
  <si>
    <t>90.1.19.10378</t>
  </si>
  <si>
    <t xml:space="preserve">19.1.02.10378 </t>
  </si>
  <si>
    <t xml:space="preserve">19.1.01.10379 </t>
  </si>
  <si>
    <t xml:space="preserve">19.1.02.10384 </t>
  </si>
  <si>
    <t xml:space="preserve">19.1.02.10382 </t>
  </si>
  <si>
    <t xml:space="preserve">19.1.02.10394 </t>
  </si>
  <si>
    <t>19.1.02.10385</t>
  </si>
  <si>
    <t>10.1.01.L4670</t>
  </si>
  <si>
    <t>10.1.03.10316</t>
  </si>
  <si>
    <t>10.1.01.10339</t>
  </si>
  <si>
    <t>04.1.03.10107</t>
  </si>
  <si>
    <t>10.1.01.10338</t>
  </si>
  <si>
    <t>23.2.03.10429</t>
  </si>
  <si>
    <t>10.1.03.10320</t>
  </si>
  <si>
    <t>10.1.02.10060</t>
  </si>
  <si>
    <t>10.1.03.10319</t>
  </si>
  <si>
    <t>19.1.02.10381</t>
  </si>
  <si>
    <t>23.2.02.10425</t>
  </si>
  <si>
    <t>10.1.01.10337</t>
  </si>
  <si>
    <t>23.2.02.10427</t>
  </si>
  <si>
    <t>23.2.03.10430</t>
  </si>
  <si>
    <t>10.1.02.00190</t>
  </si>
  <si>
    <t>90.1.10.00590.</t>
  </si>
  <si>
    <t>Постановление администрации  МО Староминский район от 05.07.2011 г № 1156 "О создании муниципального бюджетного  учреждения культуры"Староминский историко-краеведческий музей" МО Староминский район путем изменения типа существующего муниципального учреждения культуры "Староминский историко-краеведческий музей" МО Староминский район</t>
  </si>
  <si>
    <t>05.07.2011 - не ограничен</t>
  </si>
  <si>
    <t>01.01.2015 г-31.12.2019</t>
  </si>
  <si>
    <t>19.1.02.10382</t>
  </si>
  <si>
    <t>15.1.06.00190</t>
  </si>
  <si>
    <t>15.1.01.10347</t>
  </si>
  <si>
    <t>19.1.02.10378</t>
  </si>
  <si>
    <t>19.1.01.10379</t>
  </si>
  <si>
    <t>19.1.02.10394</t>
  </si>
  <si>
    <t>15.1.06.10060</t>
  </si>
  <si>
    <t>15.1.02.10350</t>
  </si>
  <si>
    <t>15.1.03.10352</t>
  </si>
  <si>
    <t>15.1.06.00590</t>
  </si>
  <si>
    <t>19.1.02.10384</t>
  </si>
  <si>
    <t>90.1.15.00590</t>
  </si>
  <si>
    <t>05.1.06.10187</t>
  </si>
  <si>
    <t>Постановление главы МО Староминский район "Об оплате труда работников муниципальных учреждений муниципального образования Староминский район "№ 2284 от 01.12.2008г</t>
  </si>
  <si>
    <t xml:space="preserve"> Постановления администрации муниципального образованияСтароминский район от 17.10.2018 года № 1472 "Об утверждении муниципальной программы муниципального образования Староминский район «Информационное общество»"</t>
  </si>
  <si>
    <t>06 1 03 10510</t>
  </si>
  <si>
    <t>Постановление администрации муниципального образования Староминский район № 1495 от 18.10.2018 года  " Об утверждении муниципальной программы муниципального образования Староминский район " Комплексное и устойчивое развитие в сфере строительства, архитектуры и дорожного хозяйства"</t>
  </si>
  <si>
    <t xml:space="preserve">01.01.2019 - 31.12.2021
</t>
  </si>
  <si>
    <t>Постановление администрации муниципального образования Староминский район от 16.10.2018 года № 1467 " Об утверждении муниципальной программы муниципального образования Староминский район " Развитие сельского хозяйства и регулирование рынков сельскохозяйственной продукции, сырья и продовольствия</t>
  </si>
  <si>
    <t>Решение Совета муниципального образования Староминский район от 01.03.2010 № 60.3 "О порядке выплаты премиии лицам,замещающим муниципальные должности и муниципальным служающим муниципального образования Староминский район"</t>
  </si>
  <si>
    <t>06.1.01.00190</t>
  </si>
  <si>
    <t>06.1.03.00190</t>
  </si>
  <si>
    <t>90.1.06.10512</t>
  </si>
  <si>
    <t>06.1.00.00000</t>
  </si>
  <si>
    <t>19.1.03.10391</t>
  </si>
  <si>
    <t>19.1.02.10391</t>
  </si>
  <si>
    <t>69.6.00.10060</t>
  </si>
  <si>
    <t>06.1.03.10060</t>
  </si>
  <si>
    <t>90.1.19.10391</t>
  </si>
  <si>
    <t>26.1.01.10251</t>
  </si>
  <si>
    <t>26.1.01.10250</t>
  </si>
  <si>
    <t>06.1.03.10510</t>
  </si>
  <si>
    <t>03 1 06 40020</t>
  </si>
  <si>
    <t>01.01.2019-31.12.2023 г.г.</t>
  </si>
  <si>
    <t>68.1.00.00190</t>
  </si>
  <si>
    <t>68.2.00.00190</t>
  </si>
  <si>
    <t>23.2.02.10426</t>
  </si>
  <si>
    <t>19.1.02.10396</t>
  </si>
  <si>
    <t xml:space="preserve">23.11.2011 - не ограничен; 
</t>
  </si>
  <si>
    <t>Решение Совета муниципального образования Староминский район № 19/1 от 23.11.2011 года "О создании Контрольно-счетной палаты муниципального образования Староминский район Положения о Контрольно-счетной палаты администрации муниципального образования Староминский район "</t>
  </si>
  <si>
    <t>Решение Совета муниципального образования Староминский район от 01.03.2010 №60.3 "О порядке выплаты премиии лицам,замещающим муниципальные должности и муниципальным служающим муниципального образования Староминский район"</t>
  </si>
  <si>
    <t>ст.15,п.4</t>
  </si>
  <si>
    <t>06.10.2003 - не ограничен</t>
  </si>
  <si>
    <t>Федеральный закон "Об общих принципах организации местного самоуправления в Российской Федерации" № 131-ФЗ от 06.10.2003 года</t>
  </si>
  <si>
    <t>68.1.00.20190</t>
  </si>
  <si>
    <t>68.2.00.20190</t>
  </si>
  <si>
    <t xml:space="preserve">Соглашение от 30.10.2017 №  3   О передаче полномочий по осуществлению внешнего муниципального финансового контроля ( Новоясенское сельское поселение)
</t>
  </si>
  <si>
    <t xml:space="preserve">Соглашение от 21.09.2017 №  4  О передаче полномочий по осуществлению внешнего муниципального финансового контроля ( Куйбышевское  сельское поселение)
</t>
  </si>
  <si>
    <t xml:space="preserve">Соглашение от 30.10.2017 №  2/133  О передаче полномочий по осуществлению внешнего муниципального финансового контроля ( Рассветовское  сельское поселение)
</t>
  </si>
  <si>
    <t xml:space="preserve">Соглашение от 25.10.2017 №  1  О передаче полномочий по осуществлению внешнего муниципального финансового контроля ( Староминское  сельское поселение
</t>
  </si>
  <si>
    <t xml:space="preserve">Соглашение от 30.10.2017 №  5  О передаче полномочий по осуществлению внешнего муниципального финансового контроля ( Канеловское сельское поселение)
</t>
  </si>
  <si>
    <t>50.6.00.10060</t>
  </si>
  <si>
    <t>50.1.00.00190</t>
  </si>
  <si>
    <t>12.1.01.00190</t>
  </si>
  <si>
    <t>12.1.01.10060</t>
  </si>
  <si>
    <t>72.6.00.10060</t>
  </si>
  <si>
    <t>12.1.01.09010</t>
  </si>
  <si>
    <t>90.1.12.00590</t>
  </si>
  <si>
    <t>12.1.01.00590</t>
  </si>
  <si>
    <t>12.1.01.10174</t>
  </si>
  <si>
    <t>12.1.01.10172</t>
  </si>
  <si>
    <t>12.1.01.09020</t>
  </si>
  <si>
    <t>04.1.01.80270</t>
  </si>
  <si>
    <t>12.1 01. S2690</t>
  </si>
  <si>
    <t>12.1.01.S2830</t>
  </si>
  <si>
    <t>12.1.P5.52280</t>
  </si>
  <si>
    <t>12.1.01.S2820</t>
  </si>
  <si>
    <t xml:space="preserve">Решение Совета муниципального образования Староминский район " О денежном содержании муниципальных служащих муниципального образования Староминский район" от 12.08.2009 года №48.14 </t>
  </si>
  <si>
    <t>12.1.02.10327</t>
  </si>
  <si>
    <t>90.1.12.10327</t>
  </si>
  <si>
    <t>05.1.06.10152</t>
  </si>
  <si>
    <t>02.1.02.00590</t>
  </si>
  <si>
    <t>65.1.02.00590</t>
  </si>
  <si>
    <t>02.1.02.10604</t>
  </si>
  <si>
    <t>65.1.02.10604</t>
  </si>
  <si>
    <t>02.1.01.10081</t>
  </si>
  <si>
    <t>02.1.01.10085</t>
  </si>
  <si>
    <t>02.1.01.10602</t>
  </si>
  <si>
    <t>02.1.02.10609</t>
  </si>
  <si>
    <t>02.1.02.10610</t>
  </si>
  <si>
    <t>02.1.02.10606</t>
  </si>
  <si>
    <t>02.1.02.10608</t>
  </si>
  <si>
    <t>02.1.02.09010</t>
  </si>
  <si>
    <t>02.1.02.09020</t>
  </si>
  <si>
    <t>02.1.01.09020</t>
  </si>
  <si>
    <t>65.1.01.09020</t>
  </si>
  <si>
    <t>02.1.01.10511</t>
  </si>
  <si>
    <t>02.1.01.10605</t>
  </si>
  <si>
    <t>65.1.00.10050</t>
  </si>
  <si>
    <t>65.1.01.10605</t>
  </si>
  <si>
    <t>65.1.00.10060</t>
  </si>
  <si>
    <t>65.1.00.S0050</t>
  </si>
  <si>
    <t>90.1.02.10511</t>
  </si>
  <si>
    <t>90.1.02.10604</t>
  </si>
  <si>
    <t>90.1.02.10605</t>
  </si>
  <si>
    <t>90.1.02.10606</t>
  </si>
  <si>
    <t>90.1.02.10607</t>
  </si>
  <si>
    <t>90.1.02.10608</t>
  </si>
  <si>
    <t>90.2.65.10060</t>
  </si>
  <si>
    <t>02.1.02.S0460</t>
  </si>
  <si>
    <t>02.1.02.10096</t>
  </si>
  <si>
    <t>01.01.2015 г.  - 31.12.2019</t>
  </si>
  <si>
    <t xml:space="preserve">Решение Совета МО Староминский район от 23.08.2017 г. №23/4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 </t>
  </si>
  <si>
    <t xml:space="preserve">приложение; 
</t>
  </si>
  <si>
    <t>01.01.2017 г. - не ограничен;</t>
  </si>
  <si>
    <t>65.1.00.09020</t>
  </si>
  <si>
    <t>02.1.02.S0600</t>
  </si>
  <si>
    <t>02.1.02.10030</t>
  </si>
  <si>
    <t>65.1.02.10030</t>
  </si>
  <si>
    <t>02.1.02.10093</t>
  </si>
  <si>
    <t>02.1.02.10176</t>
  </si>
  <si>
    <t>65.1.02.10176</t>
  </si>
  <si>
    <t>02.1.02.10177</t>
  </si>
  <si>
    <t>65.1.02.10177</t>
  </si>
  <si>
    <t>02.1.02.10178</t>
  </si>
  <si>
    <t>65.1.02.10178</t>
  </si>
  <si>
    <t>02.1.02.10511</t>
  </si>
  <si>
    <t>02.1.02.10602</t>
  </si>
  <si>
    <t>02.1.02.10603</t>
  </si>
  <si>
    <t>02.1.02.10605</t>
  </si>
  <si>
    <t>65.1.00.10605</t>
  </si>
  <si>
    <t>02.1.02.80050</t>
  </si>
  <si>
    <t>02.1.02.82500</t>
  </si>
  <si>
    <t>02.1.02.80600</t>
  </si>
  <si>
    <t>90.1.02.10176</t>
  </si>
  <si>
    <t>90.1.02.10177</t>
  </si>
  <si>
    <t>90.1.02.10178</t>
  </si>
  <si>
    <t>90.1.25.10535</t>
  </si>
  <si>
    <t>02.1.Е1.51690</t>
  </si>
  <si>
    <t>02.1.02.10095</t>
  </si>
  <si>
    <t>02.1.Е1.S1690</t>
  </si>
  <si>
    <t>65.2.00.10050</t>
  </si>
  <si>
    <t>65.2.00.10060</t>
  </si>
  <si>
    <t>90.1.25.10525</t>
  </si>
  <si>
    <t>90.1.25.10526</t>
  </si>
  <si>
    <t>02.1.02.10091</t>
  </si>
  <si>
    <t>05.1.06.10191</t>
  </si>
  <si>
    <t>05.1.06.S0590</t>
  </si>
  <si>
    <t>05.1.06.80590</t>
  </si>
  <si>
    <t>05.1.03.10164</t>
  </si>
  <si>
    <t>05.1.06.10186</t>
  </si>
  <si>
    <t>05.1.06.10153</t>
  </si>
  <si>
    <t>02.1.02.10087</t>
  </si>
  <si>
    <t>02.4.02.00590</t>
  </si>
  <si>
    <t>02.4.03.00190</t>
  </si>
  <si>
    <t>02.4.03.10060</t>
  </si>
  <si>
    <t>65.4.00.10060</t>
  </si>
  <si>
    <t>90.1.02.10087</t>
  </si>
  <si>
    <t>02.4.01.00590</t>
  </si>
  <si>
    <t>02.4.01.60860</t>
  </si>
  <si>
    <t>02.1.02.62370</t>
  </si>
  <si>
    <t>65.1.00.62370</t>
  </si>
  <si>
    <t>02.1.02.60820</t>
  </si>
  <si>
    <t>65.1.02.60820</t>
  </si>
  <si>
    <t>65.2.02.60820</t>
  </si>
  <si>
    <t>03.1.04.60740</t>
  </si>
  <si>
    <t>02.1.02.60860</t>
  </si>
  <si>
    <t>02.1.02.62500</t>
  </si>
  <si>
    <t>65.1.02.60860</t>
  </si>
  <si>
    <t>65.1.00.62500</t>
  </si>
  <si>
    <t>03.1.03.60710</t>
  </si>
  <si>
    <t>52.4.00.10490</t>
  </si>
  <si>
    <t>51.1.00.00190</t>
  </si>
  <si>
    <t>52.1.00.00190</t>
  </si>
  <si>
    <t>52.1.0000190</t>
  </si>
  <si>
    <t>01.1.01.10330</t>
  </si>
  <si>
    <t>01.1.01.10332</t>
  </si>
  <si>
    <t>01.1.01.10334</t>
  </si>
  <si>
    <t>23.1.01.10428</t>
  </si>
  <si>
    <t>23.1.02.10422</t>
  </si>
  <si>
    <t>52.6.00.10060</t>
  </si>
  <si>
    <t>23.2.01.10424</t>
  </si>
  <si>
    <t>99.9.00.10060</t>
  </si>
  <si>
    <t>90.1.14.10345</t>
  </si>
  <si>
    <t>90.1.23.10425</t>
  </si>
  <si>
    <t xml:space="preserve">Постановление главы администрации муниципального образования Староминский район от 16.10.2018 года № 1466 " Об утверждении муниципальной программы "Формирование инвестиционной привлекательности муниципального образования Староминский район" </t>
  </si>
  <si>
    <t>16.08.2018 г.-срок  не ограничен</t>
  </si>
  <si>
    <t>Распоряжение от 13.02.2018 г.  №41-р Об утверждении положения  об управллении имущественных отношений администрации муниципального образования Староминский район</t>
  </si>
  <si>
    <t>52.7.00.10020</t>
  </si>
  <si>
    <t>Постановление администрации муниципального образования Староминский район от 01.11.2018 года № 1553 " Об утверждении муниципальной программы муниципального образования Староминский район "Повышение безопасности дорожного движения "</t>
  </si>
  <si>
    <t>11.1.02.10584</t>
  </si>
  <si>
    <t xml:space="preserve">01.01.2019 - 31.12.2021 
</t>
  </si>
  <si>
    <t>06.1.02.10010</t>
  </si>
  <si>
    <t xml:space="preserve">Постановление от 27.09.2011 №1695"  О создании муниципального казенного учреждения ПАСФ "Служба спасения" МО Староминский район путем изменения типа существующего учреждения </t>
  </si>
  <si>
    <t>27.09.2011г-неограничен</t>
  </si>
  <si>
    <t>09.1.01.00590</t>
  </si>
  <si>
    <t>90.1.09.00590</t>
  </si>
  <si>
    <t>05.1.01.10138</t>
  </si>
  <si>
    <t>05.1.01.10139</t>
  </si>
  <si>
    <t>19.1.02.S0610</t>
  </si>
  <si>
    <t>09.1.04.10100</t>
  </si>
  <si>
    <t>09.1.02.10110</t>
  </si>
  <si>
    <t>99.9.00.10090</t>
  </si>
  <si>
    <t>90.2.99.10090</t>
  </si>
  <si>
    <t>24.1.01.10433</t>
  </si>
  <si>
    <t>24.2.01.10434</t>
  </si>
  <si>
    <t>Постановление администрации муниципального образования Староминский район от 16.10.2018 года № 1462"Об утверждении муниципальной программы муниципального образования Староминский район«Развитие субъектов малого и среднего предпринимательства муниципального образования Староминский район на 2019-2023 годы</t>
  </si>
  <si>
    <t>07.1.01.10212</t>
  </si>
  <si>
    <t>26.1.02.10255</t>
  </si>
  <si>
    <t>25.1.01.10525</t>
  </si>
  <si>
    <t>Постановление администрации муниципального образования Староминский район от 29.04.2016 года № 461 "Обутверждении муниципальной программы муниципального образования Староминский район «Развитие топливно-энергетического комплекса»</t>
  </si>
  <si>
    <t>01.01.2016-31.12.2020 г.</t>
  </si>
  <si>
    <t>16.1.01.10367</t>
  </si>
  <si>
    <t>16.1.01.10368</t>
  </si>
  <si>
    <t>16.1.01.10369</t>
  </si>
  <si>
    <t>16.1.01.10435</t>
  </si>
  <si>
    <t>16.1.01.10437</t>
  </si>
  <si>
    <t>16.2.01.10375</t>
  </si>
  <si>
    <t>22.1.01.10450</t>
  </si>
  <si>
    <t>10.1.03.10553</t>
  </si>
  <si>
    <t>10.1.03.10318</t>
  </si>
  <si>
    <t>10.1.03.10317</t>
  </si>
  <si>
    <t>Постановление главы муниципального образования Староминский район "О создании  муниципального казенного учреждения ЦБ администрации" от 27.09.2011 №1694</t>
  </si>
  <si>
    <t>27.09.2011 г.-не ограничен</t>
  </si>
  <si>
    <t>52.1.0.000590</t>
  </si>
  <si>
    <t>90.2.52.00590</t>
  </si>
  <si>
    <t>52.1.00.09010</t>
  </si>
  <si>
    <t>23 1 02 10423</t>
  </si>
  <si>
    <t>Муниципальный контракт
0318300058317000018-0060967-01 от 10.05.2017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</si>
  <si>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22.05.2017-28.02.2019 года</t>
  </si>
  <si>
    <t xml:space="preserve">Муниципальный контракт
0318300058317000031-0060967-01 от 26.07.2017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
</t>
  </si>
  <si>
    <t>22.07.2017 - 01.04.2019 года</t>
  </si>
  <si>
    <t>Муниципальный контракт
0318300058317000041-0060967-03 от 03.10.2017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</si>
  <si>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03.10.2017- 28.02.2019 года</t>
  </si>
  <si>
    <t>Договор № 70 от 02.10.2018 года "О предоставлении бюджетного кредита бюджету муниципального образования Староминский район из краевого бюджета"</t>
  </si>
  <si>
    <t>Договор № 96 от 06.12.2018 года "О предоставлении бюджетного кредита бюджету муниципального образования Староминский район из краевого бюджета"</t>
  </si>
  <si>
    <t>07.12.2018- 25.11.2019 года</t>
  </si>
  <si>
    <t>02.10.2018 - 20.09.2019 года</t>
  </si>
  <si>
    <t>Договор № 106 от 25.12.2018 года "О предоставлении бюджетного кредита бюджету муниципального образования Староминский район из краевого бюджета"</t>
  </si>
  <si>
    <t>25.12.2018- 10.12.2019 года</t>
  </si>
  <si>
    <t>Договор № 3 от 26.02.2019 года "О предоставлении бюджетного кредита бюджету муниципального образования Староминский район из краевого бюджета"</t>
  </si>
  <si>
    <t>27.02.2019 - 01.12.2019 года</t>
  </si>
  <si>
    <t>Договор № 42 от 19.08.2019 года "О предоставлении бюджетного кредита бюджету муниципального образования Староминский район из краевого бюджета"</t>
  </si>
  <si>
    <t>19.08.2019- 01.07.2020 года</t>
  </si>
  <si>
    <t>Договор № 102 от 19.09.2019 года "О предоставлении бюджетного кредита бюджету муниципального образования Староминский район из краевого бюджета"</t>
  </si>
  <si>
    <t>19.09.2019 - 10.09.2020 года</t>
  </si>
  <si>
    <t>03.1.01.60670</t>
  </si>
  <si>
    <t>03.1.01.60720</t>
  </si>
  <si>
    <t>03.1.02.60680</t>
  </si>
  <si>
    <t>03.1.02.60730</t>
  </si>
  <si>
    <t>52.3.00.62340</t>
  </si>
  <si>
    <t>52.3.00.60910</t>
  </si>
  <si>
    <t>52.3.00.60900</t>
  </si>
  <si>
    <t>52.3.00.60890</t>
  </si>
  <si>
    <t>52.3.00.60880</t>
  </si>
  <si>
    <t>52.3.00.60870</t>
  </si>
  <si>
    <t>52.3.00.60070</t>
  </si>
  <si>
    <t>52.3.00.62600</t>
  </si>
  <si>
    <t>05.1.04.C0820</t>
  </si>
  <si>
    <t>05.1.04.R0820</t>
  </si>
  <si>
    <t>05.1.04.62730</t>
  </si>
  <si>
    <t>811</t>
  </si>
  <si>
    <t>01.1.01.10331</t>
  </si>
  <si>
    <t>07.1.01.10210</t>
  </si>
  <si>
    <t>07.1.01.10211</t>
  </si>
  <si>
    <t>06.1.01.10201</t>
  </si>
  <si>
    <t>06.1.03.10513</t>
  </si>
  <si>
    <t>69.1.00.00190</t>
  </si>
  <si>
    <t>65.6.00.10060</t>
  </si>
  <si>
    <t>21 2 01 10405</t>
  </si>
  <si>
    <t>16.2.01.10372</t>
  </si>
  <si>
    <t>16.2.01.10373</t>
  </si>
  <si>
    <t>16.2.01.10374</t>
  </si>
  <si>
    <t>16.2.01.10376</t>
  </si>
  <si>
    <t>16.2.01.10377</t>
  </si>
  <si>
    <t>16.1.01.10370</t>
  </si>
  <si>
    <t>16.1.01.10371</t>
  </si>
  <si>
    <t>11.1.01.10580</t>
  </si>
  <si>
    <t>11.1.01.10581</t>
  </si>
  <si>
    <t>11.1.01.10582</t>
  </si>
  <si>
    <t>11.1.01.10583</t>
  </si>
  <si>
    <t>05.1.06.10148</t>
  </si>
  <si>
    <t>05.1.01.10137</t>
  </si>
  <si>
    <t>05.1.01.10140</t>
  </si>
  <si>
    <t>05.1.01.10142</t>
  </si>
  <si>
    <t>05.1.02.10144</t>
  </si>
  <si>
    <t>05.1.02.10158</t>
  </si>
  <si>
    <t>05.1.01.10146</t>
  </si>
  <si>
    <t>26.1.01.10254</t>
  </si>
  <si>
    <t>26.1.01.10252</t>
  </si>
  <si>
    <t>26.1.01.10253</t>
  </si>
  <si>
    <t>26.1.01.10256</t>
  </si>
  <si>
    <t>26.1.02.10525</t>
  </si>
  <si>
    <t>26.1.02.10257</t>
  </si>
  <si>
    <t>26.1.03.10258</t>
  </si>
  <si>
    <t>15.1.01.10348</t>
  </si>
  <si>
    <t>15.1.02.10349</t>
  </si>
  <si>
    <t>15.1.03.10351</t>
  </si>
  <si>
    <t>15.1.04.10353</t>
  </si>
  <si>
    <t>15.1.04.10354</t>
  </si>
  <si>
    <t>15.1.04.10355</t>
  </si>
  <si>
    <t>15.1.05.10357</t>
  </si>
  <si>
    <t>53.1.00.00590</t>
  </si>
  <si>
    <t>01.01.2015 г.  - 31.12.2019 г.</t>
  </si>
  <si>
    <t>Постановление администрации МО Староминский район от 28.09.2018 г. № 1384 "Об утверждении муниципальной программы муниципального образования Староминский район "Доступная среда"</t>
  </si>
  <si>
    <t>01.01.2019 г.  - 31.12.2023 г.</t>
  </si>
  <si>
    <t>Постановление главы МО Староминский район "О введении отраслевых систем оплаты труда работников муниципальных учреждений муниципального образования Староминский район" № 2285 от 01.12.2008г</t>
  </si>
  <si>
    <t>Соглашение от 30.04.2019 г. № 36/5 о предоставлении субсидии из краевого бюджета бюджету муниципального образования Краснодарского края на участие в профилактике терроризма в части обеспечения инженерно-технической защищенности муниципальных образовательных организаций на 2019 год</t>
  </si>
  <si>
    <t>30.04.2019 -31.12.2019 г.</t>
  </si>
  <si>
    <t>67.1.00.00190</t>
  </si>
  <si>
    <t>67.1.00.10060</t>
  </si>
  <si>
    <t>19.1.01.10378</t>
  </si>
  <si>
    <t>19.1.03.10392</t>
  </si>
  <si>
    <t>23.2.03.10428</t>
  </si>
  <si>
    <t>67.1.00.20200</t>
  </si>
  <si>
    <t>673.00.10080</t>
  </si>
  <si>
    <t>512</t>
  </si>
  <si>
    <t>Соглашение №2 от 09.01.2019 г. о предоставлении бюджету Куйбышевского сельского поселения Староминского района дотаций из бюджета  муниципального образования Староминский район</t>
  </si>
  <si>
    <t>09.01.2019-31.12.2019 г.</t>
  </si>
  <si>
    <t>Соглашение №1 от 09.01.2019 г. о предоставлении бюджету Новоясенского сельского поселения Староминского района дотаций из бюджета  муниципального образования Староминский район</t>
  </si>
  <si>
    <t>65.1.02.09010</t>
  </si>
  <si>
    <t>Соглашение от 24.04.2019 г. № 03647000-1-2019-003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субсидий из краевого бюджета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на 2019 год</t>
  </si>
  <si>
    <t>24.04.2019 -31.12.2019 г.</t>
  </si>
  <si>
    <t>Соглашение от 19.08.2019 г. № 36/7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субсидии из краевого бюджета бюджету муниципального образования Краснодарского края (приобретение автобусов и микроавтобусов для муниципальных образовательных организаций) на 2019 год</t>
  </si>
  <si>
    <t>19.08.2019 -31.12.2019 г.</t>
  </si>
  <si>
    <t xml:space="preserve">Соглашение от 14.08.2018 г. № 36/5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субсидии из краевого бюджета бюджету муниципального образования Староминский район на софинансирование расходных обязательств органов местного самоуправления муниципальных образований Краснодарского края в части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 в рамках реализации мероприятия государственной программы Краснодарского края «Развитие образования» на 2018 год
</t>
  </si>
  <si>
    <t>14.08.2018 -31.12.2018 г.</t>
  </si>
  <si>
    <t>65.2.00.00590</t>
  </si>
  <si>
    <t>65.2.00.10030</t>
  </si>
  <si>
    <t>65.2.00.10604</t>
  </si>
  <si>
    <t>65.4.00.00590</t>
  </si>
  <si>
    <t>65.6.00.00190</t>
  </si>
  <si>
    <t>65.4.00.60820</t>
  </si>
  <si>
    <t>90.1.19.10394</t>
  </si>
  <si>
    <t>Постановление администрации МО Староминский район от 28.09.2018г. № 1390 "Об утверждении муниципальной программы муниципального образования Староминский район "Социальная поддержка граждан"</t>
  </si>
  <si>
    <t>01.01.2019 г. - не ограничен;</t>
  </si>
  <si>
    <t>Соглашение от 09.01.2019 г. № 36/3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краевого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</si>
  <si>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09.01.2019 -31.12.2019 г.</t>
  </si>
  <si>
    <t>Соглашение от 09.01.2019 г. № 36/2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краевого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</si>
  <si>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Соглашение от 09.01.2019 г. № 36/1 между министерством образования , науки  и молодежной политики Краснодарского края и муниципальным образованием Староминский район о предоставлении  субвенций из краевого бюджета бюджету муниципального образования Староминский район в целях финансового обеспечения расходных обязательств, возникающих при выполнениии отдельных государственных полномочий Краснодарского края, переданных для осуществления органам местного самоуправления в соответствии с Законом Краснодарского края от 15 декабря 2004 года № 805-КЗ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t>
  </si>
  <si>
    <t xml:space="preserve">Постановление администрации муниципального образования Староминский район "Об утверждении Положения о порядке использования бюджетных ассигнований резервного фонда администрации муниципального образования Староминский район" №1188 от 16.08.2018; </t>
  </si>
  <si>
    <t>Постановления администрации муниципального образованияСтароминский район от 10.11.2014 года № 1835 "Об утверждении муниципальной целевой программы муниципального образования Староминский район «Развитие гражданского общества"</t>
  </si>
  <si>
    <t>Постановления администрации муниципального образованияСтароминский район от 17.10.2018 года № 1472 "Об утверждении муниципальной программы муниципального образования Староминский район «Информационное общество»"</t>
  </si>
  <si>
    <t>Уточненный реестр расходных обязательств муниципального образования Староминский район на 2019 - 2022 годы.</t>
  </si>
  <si>
    <t>2019 год (план)</t>
  </si>
  <si>
    <t>2022 год</t>
  </si>
  <si>
    <t>99.9.00.10443</t>
  </si>
  <si>
    <t>05.1.06.10184</t>
  </si>
  <si>
    <t>53.1.00.10100</t>
  </si>
  <si>
    <t>План</t>
  </si>
  <si>
    <t>Факт</t>
  </si>
  <si>
    <t>.09</t>
  </si>
  <si>
    <t>540</t>
  </si>
  <si>
    <t xml:space="preserve"> Постановление администрации муниципального образования староминский район от 01.11.2019 № 1364  "Об утверждении муниципальной программы муниципального образования Староминский район "Развитие культуры в Староминском районе "</t>
  </si>
  <si>
    <t>код классификации расходов бюджетов</t>
  </si>
  <si>
    <t>ГРБС</t>
  </si>
  <si>
    <t>РЗ</t>
  </si>
  <si>
    <t>3.01.01.0.000</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</si>
  <si>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</si>
  <si>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3.01.02.0.000</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</si>
  <si>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</si>
  <si>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01.01.2020-31.12.2024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</si>
  <si>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</si>
  <si>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3.02.00.0.023</t>
  </si>
  <si>
    <t>за счет субвенций, предоставленных из федерального бюджета, всего</t>
  </si>
  <si>
    <t xml:space="preserve">3.04.01.0.000 </t>
  </si>
  <si>
    <t>3.06.04.0.000</t>
  </si>
  <si>
    <t>по предоставлению иных межбюджетных трансфертов, всего</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</si>
  <si>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</si>
  <si>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 xml:space="preserve"> за счет субвенций, предоставленных из бюджета субъекта Российской Федерации, всего</t>
  </si>
  <si>
    <t>3.04.02.0.000</t>
  </si>
  <si>
    <t>10.1.05.10320</t>
  </si>
  <si>
    <t>24.3.01.10434</t>
  </si>
  <si>
    <t xml:space="preserve"> обеспечение условий для развития на территории муниципального района физической культуры, школьного спорта и массового спорта</t>
  </si>
  <si>
    <t>13.1.01.10220</t>
  </si>
  <si>
    <t>06.1.03.00590</t>
  </si>
  <si>
    <t>26.1.01.20180</t>
  </si>
  <si>
    <t>24 1 01 60910</t>
  </si>
  <si>
    <t>Решение Совета муниципального образования Староминский район от 26.12.2019 № 56/3 "О порядке выплаты премиии лицам,замещающим муниципальные должности и должности  муниципальной службы в органах местного самоуправления муниципального образования Староминский район"</t>
  </si>
  <si>
    <t>01.01.2019- не ограничен</t>
  </si>
  <si>
    <t xml:space="preserve"> Глава муниципального образования Староминский район</t>
  </si>
  <si>
    <t>кодкласификации финансирования дефицитолв бюджетов</t>
  </si>
  <si>
    <t>ПР</t>
  </si>
  <si>
    <t>ЦСР</t>
  </si>
  <si>
    <t>ВР</t>
  </si>
  <si>
    <t>ГАИФДБ</t>
  </si>
  <si>
    <t>Группа</t>
  </si>
  <si>
    <t>Подгруппа</t>
  </si>
  <si>
    <t>Статья</t>
  </si>
  <si>
    <t>Вид</t>
  </si>
  <si>
    <t>Всего,в том числе</t>
  </si>
  <si>
    <t>Раздел1.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</si>
  <si>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Раздел 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</si>
  <si>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Раздел 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</si>
  <si>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Раздел 4.Расходные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</si>
  <si>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Раздел №6.Расходные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</si>
  <si>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«Разработка  градостроительной документации территории муниципального образования Староминский район» № 933 от 03. 08.2020 года</t>
  </si>
  <si>
    <t>01.01.2021-31.12.2025</t>
  </si>
  <si>
    <t xml:space="preserve">Постановление администрации муниципального образования Староминский район от 05.12.2019 года № 1525 " Об утверждении муниципальной программы муниципального образования Староминский район " Обеспечение безопасности населения" </t>
  </si>
  <si>
    <t>99.9.00.10490</t>
  </si>
  <si>
    <t>51.5.00.10020</t>
  </si>
  <si>
    <t>3.01.01.0.019</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</si>
  <si>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t>
  </si>
  <si>
    <t>06.1.04.S0470</t>
  </si>
  <si>
    <t>247</t>
  </si>
  <si>
    <t>26.1.01.S0330</t>
  </si>
  <si>
    <t>51.9.00.00190</t>
  </si>
  <si>
    <t>51.6.00.10060</t>
  </si>
  <si>
    <t>51.4.00.10150</t>
  </si>
  <si>
    <t>51.2.0.000590</t>
  </si>
  <si>
    <t>03 1 01 40010</t>
  </si>
  <si>
    <t>51.3.00.60910</t>
  </si>
  <si>
    <t>51.3.0060870</t>
  </si>
  <si>
    <t>51.3.0060070</t>
  </si>
  <si>
    <t>Постановление администрации ауниципального образования Староминский район от 06.08.2020 года № 968 "Об 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</si>
  <si>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 xml:space="preserve">Постановление главы администрации муниципального образования Староминский район от 22.10.2020 года № 1346 " Об утверждении муниципальной программы муниципального образования Староминский район "Развитие топливно- энергетического комплекса" </t>
  </si>
  <si>
    <t xml:space="preserve">Постановление главы администрации муниципального образования Староминский район от 12.11.2020 года № 1434 "Об утверждении муниципальной  программы муниципального образования Староминский район "Развитие гражданского общества" </t>
  </si>
  <si>
    <t>09 3 01 10306</t>
  </si>
  <si>
    <t>06.1.01.S0470</t>
  </si>
  <si>
    <t>22.1.01.10451</t>
  </si>
  <si>
    <t>51.9.00.20185</t>
  </si>
  <si>
    <t xml:space="preserve">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</si>
  <si>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26.1.01.10259</t>
  </si>
  <si>
    <t>51.3.00.60070</t>
  </si>
  <si>
    <t>06.1.04.10566</t>
  </si>
  <si>
    <t>16.1.01.10361</t>
  </si>
  <si>
    <t>90.1.06.00590</t>
  </si>
  <si>
    <t xml:space="preserve"> Постановление администрации муниципального образования Староминский район "Об  оплате труда работников муниципальных учреждений муниципального образования Староминский район" № 1558 от 08.12.2020 г.
</t>
  </si>
  <si>
    <t>01.01.2021 г.-не ограничен</t>
  </si>
  <si>
    <t>Соглашение о передаче полномочий муниципального образования Староминское сельское поселение муниципальному образованиюСтароминский район от 15.10.2020 № б\н</t>
  </si>
  <si>
    <t>с 15.10.2020- по 31.12.2030</t>
  </si>
  <si>
    <t>предоставление доплаты за выслугу лет к трудовой пенсии муниципальным служащим за счет средств местного бюджета</t>
  </si>
  <si>
    <t>Закон Краснодарского края от 5 мая 2019 года № 4024-КЗ ""О наделении органов местного самоуправления в Краснодарском крае отдельными государственными полномочиями Краснодарского края по поддержке сельскохозяйственного производства"</t>
  </si>
  <si>
    <t>05.05..2019 г. - не ограничен</t>
  </si>
  <si>
    <t>Закон Краснодарского края от27 сентября 2012 года № 2584-КЗ "О наделении органов местного самоуправления в Краснодарском крае отдельными государственными полномочиями Краснодарского края в области обращения с животными, предусмотренными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</si>
  <si>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27.09..2012 г. - не ограничен</t>
  </si>
  <si>
    <t>51.2.00 10604</t>
  </si>
  <si>
    <t>51.3.00.60870</t>
  </si>
  <si>
    <t>Постановление администрации муниципального образования Староминский район от 24.09.2021 года № 1130 "Об утверждении муниципальной программы муниципального образования Староминский район«Развитие сельского хозяйства и регулированиерынков сельскохозяйственной продукции, сырья и продовольствия в муниципальном образовании Староминский район»</t>
  </si>
  <si>
    <t>01.01.2022-31.12.2024 г.</t>
  </si>
  <si>
    <t xml:space="preserve"> Постановления администрации муниципального образованияСтароминский район от 15.10.2021 года № 1243 "Об утверждении муниципальной программы муниципального образования Староминский район «Информационное общество»"</t>
  </si>
  <si>
    <t>01.01.2022-31.12.2026</t>
  </si>
  <si>
    <t>Постановление  администрации муниципальногообразования Староминский район от 27.09.2021 года № 1136 " Об утверждении муниципальной программы муниципального образования Староминский район "Материально-техническое и организационное обеспечение органов местного самоуправления  муниципального образования Староминский район "</t>
  </si>
  <si>
    <t>Постановления администрации муниципального образованияСтароминский район от 15.10.2021 года № 1243 "Об утверждении муниципальной программы муниципального образования Староминский район «Информационное общество»"</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</si>
  <si>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 Профилактика правонарушений" № 1308 от 09.11.2021 года</t>
  </si>
  <si>
    <t>01.01.2022-31.12.2024</t>
  </si>
  <si>
    <t>13.1.01.10232</t>
  </si>
  <si>
    <t>26.1.02.10256</t>
  </si>
  <si>
    <t>25.1.01.20183</t>
  </si>
  <si>
    <t>90.2.51.00590</t>
  </si>
  <si>
    <t>21.1.01.10407</t>
  </si>
  <si>
    <t>21.1.01.10409</t>
  </si>
  <si>
    <t>23.1.02.10423</t>
  </si>
  <si>
    <t>25.3.01.S0620</t>
  </si>
  <si>
    <t>Договор № 24 от 05.08.2022 года "О предоставлении бюджетного кредита бюджету муниципального образования Староминский район из краевого бюджета"</t>
  </si>
  <si>
    <t>05.08.2022- 05.08.2027 года</t>
  </si>
  <si>
    <t>Постановление администрации муниципального образования Староминский район от 24.09.2021 года № 1130"Об утверждении муниципальной программы муниципального образования Староминский район«Развитие сенльского хозяйства и регулированиерынков сельскохозяйственной продукции, сырья и продовольствия в муниципальном образовании Староминский район»</t>
  </si>
  <si>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   </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</si>
  <si>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</si>
  <si>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</si>
  <si>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3.04.02.0.060</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</si>
  <si>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</si>
  <si>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</si>
  <si>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23.1.01.10421</t>
  </si>
  <si>
    <t>90.1.06.10566</t>
  </si>
  <si>
    <t>06.1.01.10568</t>
  </si>
  <si>
    <t>90.1.06.10568</t>
  </si>
  <si>
    <t>05.1.01.10143</t>
  </si>
  <si>
    <t xml:space="preserve">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t>
  </si>
  <si>
    <t>08.1.06.S2570</t>
  </si>
  <si>
    <t xml:space="preserve">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</si>
  <si>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3.01.01.0.017</t>
  </si>
  <si>
    <t xml:space="preserve">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</si>
  <si>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243</t>
  </si>
  <si>
    <t>25.3.01.10564</t>
  </si>
  <si>
    <t>25.3.01.20187</t>
  </si>
  <si>
    <t>812</t>
  </si>
  <si>
    <t>51.9.00.20188</t>
  </si>
  <si>
    <t>25.1.01.10528</t>
  </si>
  <si>
    <t>03.1.01.40031</t>
  </si>
  <si>
    <t>313</t>
  </si>
  <si>
    <t>99.9.00.40020</t>
  </si>
  <si>
    <t>3.03.01.0.015</t>
  </si>
  <si>
    <t xml:space="preserve"> 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</si>
  <si>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21.1.01.10411</t>
  </si>
  <si>
    <t>412</t>
  </si>
  <si>
    <t>51.3.00.69170</t>
  </si>
  <si>
    <t>51.3.00.69180</t>
  </si>
  <si>
    <t>51.3.0069190</t>
  </si>
  <si>
    <t>51.3.0069200</t>
  </si>
  <si>
    <t>51.3.00.69190</t>
  </si>
  <si>
    <t>51.3.00.69200</t>
  </si>
  <si>
    <t>03.1.01.69100</t>
  </si>
  <si>
    <t>03.1.01.69130</t>
  </si>
  <si>
    <t>90.2.51.10020</t>
  </si>
  <si>
    <t>90.1.06.10010</t>
  </si>
  <si>
    <t>90.1.09.10306</t>
  </si>
  <si>
    <t>02.1.01.S0100</t>
  </si>
  <si>
    <t>08.1.01.10199</t>
  </si>
  <si>
    <t>08.1.01.10200</t>
  </si>
  <si>
    <t>90.1.08.10197</t>
  </si>
  <si>
    <t>90.1.09.10100</t>
  </si>
  <si>
    <t>90.1.09.10227</t>
  </si>
  <si>
    <t>90.1.07.10212</t>
  </si>
  <si>
    <t>16.3.01.70024</t>
  </si>
  <si>
    <t>06.1.01.10569</t>
  </si>
  <si>
    <t>05.1.02.10154</t>
  </si>
  <si>
    <t>05.1.02.10155</t>
  </si>
  <si>
    <t>90.1.05.10138</t>
  </si>
  <si>
    <t>90.1.05.10139</t>
  </si>
  <si>
    <t>90.1.05.10143</t>
  </si>
  <si>
    <t>90.1.22.10450</t>
  </si>
  <si>
    <t>90.1.22.10451</t>
  </si>
  <si>
    <t>90.1.79.10135</t>
  </si>
  <si>
    <t>90.1.25.10564</t>
  </si>
  <si>
    <t>26.1.05.10264</t>
  </si>
  <si>
    <t>90.1.26.10256</t>
  </si>
  <si>
    <t>90.1.26.10257</t>
  </si>
  <si>
    <t>25.3.01.10563</t>
  </si>
  <si>
    <t>25.3.01.80620</t>
  </si>
  <si>
    <t>26.1.01.10271</t>
  </si>
  <si>
    <t>26.1.01.10272</t>
  </si>
  <si>
    <t>90.1.25.10565</t>
  </si>
  <si>
    <t>90.1.26.10253</t>
  </si>
  <si>
    <t>90.1.26.10269</t>
  </si>
  <si>
    <t>90.1.26.10270</t>
  </si>
  <si>
    <t>99.9.00.S2590</t>
  </si>
  <si>
    <t>90.1.10.10320</t>
  </si>
  <si>
    <t>90.1.19.10379</t>
  </si>
  <si>
    <t>90.1.19.10385</t>
  </si>
  <si>
    <t>90.1.23.10423</t>
  </si>
  <si>
    <t>90.1.23.10429</t>
  </si>
  <si>
    <t>90.1.23.10426</t>
  </si>
  <si>
    <t>90.1.23.10430</t>
  </si>
  <si>
    <t>51.6.00.10061</t>
  </si>
  <si>
    <t>90.1.01.10332</t>
  </si>
  <si>
    <t>90.2.06.10513</t>
  </si>
  <si>
    <t>25.1.01.10526</t>
  </si>
  <si>
    <t>90 1 23 10420</t>
  </si>
  <si>
    <t>03.1.01.10901</t>
  </si>
  <si>
    <t>03.1.01.40032</t>
  </si>
  <si>
    <t>90.1.03.40031</t>
  </si>
  <si>
    <t>05.1.06.69120</t>
  </si>
  <si>
    <t>05.1.04.А0820</t>
  </si>
  <si>
    <t>Постановление администрации муниципального образования Староминский район № 1524 от 05.12.2019 года  " Об утверждении муниципальной программы муниципального образования Староминский район " Развитие образования"</t>
  </si>
  <si>
    <t>01.01.2020-31.12.2026</t>
  </si>
  <si>
    <t>Постановление главы муниципального образования Староминский район от 29.09.2023  № 1114  " Об утверждении муниципальной программы муниципального образования Староминский район " Дети Кубани"</t>
  </si>
  <si>
    <t>01.01 2024- 31.12.2028 года</t>
  </si>
  <si>
    <t>01.01 2023- 31.12.2025 года</t>
  </si>
  <si>
    <t>Постановление администрации муниципального образования Староминский район от 0210.2023 года № 1120 "Об утверждении муниципальной программы муниципального образования Староминский район«Развитие субъектов малого и среднего предпринимательства муниципального образования Староминский район на 2024-2028 годы</t>
  </si>
  <si>
    <t>01.01.2024-31.12.2028 г.</t>
  </si>
  <si>
    <t xml:space="preserve">Постановление главы администрации муниципального образования Староминский район от 03.11.2023 года № 1348 "Об утверждении муниципальной программы муниципального образования Староминский район "Содержание, ремонт и реконструкция жилищного фонда" </t>
  </si>
  <si>
    <t>01.01.2024-31.12.2026г.</t>
  </si>
  <si>
    <t>01.01.2021-31.12.2024</t>
  </si>
  <si>
    <t xml:space="preserve">Постановление главы администрации муниципального образования Староминский район от 02.10.2023 года № 1121 " Об утверждении муниципальной программы "Формирование инвестиционной привлекательности муниципального образования Староминский район" </t>
  </si>
  <si>
    <t>01.01.2024-31.12.2028</t>
  </si>
  <si>
    <t>01.01.2021-31.12.2024г.</t>
  </si>
  <si>
    <t>Постановление администрации муниципального образования староминский район от 29.09.2023 № 1116 " Об утверждении муниципальной программы муниципального образования Староминский район  "Социальная поддержка граждан"</t>
  </si>
  <si>
    <t>01.01.2024-31.12.2026 г.</t>
  </si>
  <si>
    <t>Постановление администрации муниципального образования староминский район от 17.01.2020 № 44 "Об утверждении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</si>
  <si>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Договор № 47от 31.10.2023 года "О предоставлении бюджетного кредита бюджету муниципального образования Староминский район из краевого бюджета"</t>
  </si>
  <si>
    <t>31.10.2023- 18.10.2024 года</t>
  </si>
  <si>
    <t>Муниципальный контракт
03183000583230000850001 от 14.11.2023года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</si>
  <si>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14.11.2023- 31.12.2024 года</t>
  </si>
  <si>
    <t>Договор № 66от 20.12.2023 года "О предоставлении бюджетного кредита бюджету муниципального образования Староминский район из краевого бюджета"</t>
  </si>
  <si>
    <t>20.12.2023- 13.12.2024 года</t>
  </si>
  <si>
    <t>Договор № 24 от 30.07.2024 года "О предоставлении бюджетного кредита бюджету муниципального образования Староминский район из краевого бюджета"</t>
  </si>
  <si>
    <t>30.07.2024- 05.12.2024 года</t>
  </si>
  <si>
    <t>Соглашение о передаче полномочий муниципального образования Канеловского сельского поселения Староминского района муниципальному образованиюСтароминский район от 26.07.2023 № б\н</t>
  </si>
  <si>
    <t>с 26.07.2023- по 26.05.2033</t>
  </si>
  <si>
    <t>Соглашение о передаче муниципальному образованию Староминский район отдельных полномочий по организации в границах поселения электроснабжения поселения  от 06.08.2023 № б\н</t>
  </si>
  <si>
    <t>Соглашение о передаче муниципальному образованию Староминский район отдельных полномочий по организации в границах поселения электроснабжения поселения  от 19.05.2023 № б\н</t>
  </si>
  <si>
    <t>с 08.06.2023- по 31.12.2033</t>
  </si>
  <si>
    <t>Соглашение о передаче муниципальному образованию Староминский район отдельных полномочий по организации в границах поселения электроснабжения поселения  от 19.05.2023 № 4</t>
  </si>
  <si>
    <t>с 19.05.2023- по 31.12.2033</t>
  </si>
  <si>
    <t>Соглашение о передаче муниципальному образованию Староминский район отдельных полномочий по организации в границах поселения водоотведения поселения  от 08.06.2023 № б\н</t>
  </si>
  <si>
    <t>Соглашение о передаче муниципальному образованию Староминский район отдельных полномочий по организации в границах поселения электроснабжения поселения  от 08.06.2023 № б\н</t>
  </si>
  <si>
    <t>Соглашение о передаче муниципальному образованию Староминский район отдельных полномочий по организации в границах поселения водоотведения поселения  от 19.05.2023 № б\н</t>
  </si>
  <si>
    <t>Соглашение о передаче муниципальному образованию Староминский район отдельных полномочий по организации в границах поселения водоотведения поселения  от 19.05.2023 № 2</t>
  </si>
  <si>
    <t>с 26.05.2023- по 26.05.2033</t>
  </si>
  <si>
    <t>Соглашение о передаче муниципальному образованию Староминский район отдельных полномочий по организации в границах поселения газоснабжения поселения  от 26.05.2023 №б/н</t>
  </si>
  <si>
    <t>Соглашение о передаче муниципальному образованию Староминский район отдельных полномочий по организации в границах поселения газоснабжения поселения  от 19.05.2023 № б\н</t>
  </si>
  <si>
    <t>Соглашение о передаче муниципальному образованию Староминский район отдельных полномочий по организации в границах поселения газоснабжения поселения  от 19.05.2023 № 1</t>
  </si>
  <si>
    <t>Соглашение о передаче муниципальному образованию Староминский район отдельных полномочий по организации в границах поселения газоснабжения поселения  от 08.06.2023 № б/н</t>
  </si>
  <si>
    <t>с 01.01.2018- по 31.12.2028</t>
  </si>
  <si>
    <t>с 01.08.2018- по 31.12.2028</t>
  </si>
  <si>
    <t>с 01.10.2020- по 31.12.2028</t>
  </si>
  <si>
    <t>Соглашение о передаче части полномочий органов местного самоуправления муниципального образования Расветовского сельского поселения органам местного самоуправления муниципального образования Староминский район от 17.01.2018  № б/н</t>
  </si>
  <si>
    <t>Соглашение о передаче части полномочий органов местного самоуправления муниципального образования Новоясенского сельского поселения органам местного самоуправления муниципального образования Староминский район от 01.08.2018  № б/н</t>
  </si>
  <si>
    <t>Соглашение о передаче части полномочий  муниципального образования Староминское  сельское поселение муниципальному образованию Староминский район от 30.10.2017  № б/н</t>
  </si>
  <si>
    <t>с 30.10.2017- по 31.12.2028</t>
  </si>
  <si>
    <t>Соглашение о передаче  муниципальному образованию Староминский район полномочий в области  теплоснабжения населения Канеловского  сельского  Староминского района от 26.05.2023  № б/н</t>
  </si>
  <si>
    <t>с 26.05.2023- по 31.12.2033</t>
  </si>
  <si>
    <t>Соглашение о передаче  муниципальному образованию Староминский район отдельных полномочий  по организации в границах поселения теплоснабжения населения  от 08.06.2023  № б/н</t>
  </si>
  <si>
    <t>Соглашение о передаче  муниципальному образованию Староминский район отдельных полномочий  по организации в границах поселения теплоснабжения населения  от 19.05.2023  № б/н</t>
  </si>
  <si>
    <t>Соглашение о передаче  муниципальному образованию Староминский район отдельных полномочий  по организации в границах поселения теплоснабжения населения  от 19.05.2023  № 3</t>
  </si>
  <si>
    <t>Соглашение о передаче части полномочий органов местного самоуправления муниципального образования Куйбышевское  сельское поселение органам местного самоуправления муниципального образования Староминский район от 10.11.2020  № 26</t>
  </si>
  <si>
    <t>Соглашение о передаче части полномочий органов местного самоуправления муниципального образования Канеловское сельское поселение органам местного самоуправления муниципального образования Староминский район от 01.03.2018  № б/н</t>
  </si>
  <si>
    <t xml:space="preserve">Постановление администрации муниципального образования Староминский район "Об утверждении Положения о порядке использования бюджетных ассигнований резервного фонда администрации муниципального образования Староминский район" №16 от 13.01.2023; </t>
  </si>
  <si>
    <t>13.01.2023 г.-срок  не ограничен</t>
  </si>
  <si>
    <t xml:space="preserve">Закон КК от 03.06.2009 года  № 1748- КЗ "Об обеспечении  дополнительных ьгарантий  прав  на имущество и жилое помещение детей- сирот и детей , оставшихся без попечения родителей В Краснодарском крае" </t>
  </si>
  <si>
    <t>03.06..2009 г. - не ограничен</t>
  </si>
  <si>
    <t>Соглашение о передаче полномочий муниципального образования Староминское сельское поселение муниципальному образованию Староминский район от 10 января 2022 года № б/н.</t>
  </si>
  <si>
    <t>с 01.01.2022- по 31.12.2031</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</si>
  <si>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</si>
  <si>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и осуществление мероприятий межпоселенческого характера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(п. 27 в ред. Федерального закона от 02.11.2023 N 517-ФЗ)</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</si>
  <si>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</si>
  <si>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 xml:space="preserve"> Осуществление расходов на дополнительные меры социальной поддержки и социальной помощи для отдельных категорий граждан</t>
  </si>
  <si>
    <t>А.В.Кияшко</t>
  </si>
  <si>
    <t xml:space="preserve">2024 год (отчетный финансовый год )       </t>
  </si>
  <si>
    <t>02.1.01.80100</t>
  </si>
  <si>
    <t>13.1.01.60500</t>
  </si>
  <si>
    <t>09.1.01.62590</t>
  </si>
  <si>
    <t>321</t>
  </si>
  <si>
    <t xml:space="preserve">2025 год (текущий финансовый год )       </t>
  </si>
  <si>
    <t>2026 год (очередной финансовый год)</t>
  </si>
  <si>
    <t>2027 год (первый год планового периода)</t>
  </si>
  <si>
    <t>2028 год (второй год планового периода)</t>
  </si>
  <si>
    <t>06.1.06.10515</t>
  </si>
  <si>
    <t>11.1.01.9Д010</t>
  </si>
  <si>
    <t>11.1.03.10580</t>
  </si>
  <si>
    <t>21.1.01.10402</t>
  </si>
  <si>
    <t>21.1.01.10406</t>
  </si>
  <si>
    <t>3.01.01.0.012</t>
  </si>
  <si>
    <t xml:space="preserve"> 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</si>
  <si>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16.2.01.10363 </t>
  </si>
  <si>
    <t>16.2.01.10365</t>
  </si>
  <si>
    <t>16.2.01.10366</t>
  </si>
  <si>
    <t>16.2.01.10371</t>
  </si>
  <si>
    <t>16.2.01.10364</t>
  </si>
  <si>
    <t>06.1.04.10604</t>
  </si>
  <si>
    <t>06.1.04.81210</t>
  </si>
  <si>
    <t>06.1.04.S1210</t>
  </si>
  <si>
    <t>90.1.02.09020</t>
  </si>
  <si>
    <t>90.1.13.10232</t>
  </si>
  <si>
    <t>90.1.08.10199</t>
  </si>
  <si>
    <t>09.1.03.10100</t>
  </si>
  <si>
    <t>09.1.04.10227</t>
  </si>
  <si>
    <t>90.1.24.10433</t>
  </si>
  <si>
    <t>90.1.24.10434</t>
  </si>
  <si>
    <t>16.3.01.70025</t>
  </si>
  <si>
    <t>06.1.01.S1200</t>
  </si>
  <si>
    <t>06.1.01.10202</t>
  </si>
  <si>
    <t>08.1.03.S2560</t>
  </si>
  <si>
    <t>25.2.01.20187</t>
  </si>
  <si>
    <t>26.1.02.10604</t>
  </si>
  <si>
    <t>26.1.03.10265</t>
  </si>
  <si>
    <t>26.1.04.10264</t>
  </si>
  <si>
    <t>25.2.01.10561</t>
  </si>
  <si>
    <t>25.2.01.S0620</t>
  </si>
  <si>
    <t>26.1.01.10255</t>
  </si>
  <si>
    <t>26.1.01.10262</t>
  </si>
  <si>
    <t>90.1.26.10259</t>
  </si>
  <si>
    <t>51.7.00.10062</t>
  </si>
  <si>
    <t>90.1.19.10381</t>
  </si>
  <si>
    <t>90.1.19.10396</t>
  </si>
  <si>
    <t>90.1.23.10422</t>
  </si>
  <si>
    <t>90.2.51.10060</t>
  </si>
  <si>
    <t>06.1.09.09020</t>
  </si>
  <si>
    <t>25.1.01.S2590</t>
  </si>
  <si>
    <t>03.1.01.10900</t>
  </si>
  <si>
    <t>360</t>
  </si>
  <si>
    <t>03.1.01.10902</t>
  </si>
  <si>
    <t>90.1.03.40032</t>
  </si>
  <si>
    <t>51.3.0069000</t>
  </si>
  <si>
    <t>03.1.01.69110</t>
  </si>
  <si>
    <t>03.1.01.69140</t>
  </si>
  <si>
    <t>51.3.00.69100</t>
  </si>
  <si>
    <t>51.3.00.69130</t>
  </si>
  <si>
    <t>51.3.00.69000</t>
  </si>
  <si>
    <t>24 1 01 60911</t>
  </si>
  <si>
    <t>24 1 01 60912</t>
  </si>
  <si>
    <t>24 1 01 60913</t>
  </si>
  <si>
    <t>24 1 01 60914</t>
  </si>
  <si>
    <t>24 1 01 60915</t>
  </si>
  <si>
    <t>24 1 01 60916</t>
  </si>
  <si>
    <t>24 1 01 60917</t>
  </si>
  <si>
    <t>24 1 01 60918</t>
  </si>
  <si>
    <t>24 1 01 60919</t>
  </si>
  <si>
    <t>24 1 02 60921</t>
  </si>
  <si>
    <t>24 1 02 60922</t>
  </si>
  <si>
    <t>24 1 02 60923</t>
  </si>
  <si>
    <t>24 1 02 60924</t>
  </si>
  <si>
    <t>24 1 02 60925</t>
  </si>
  <si>
    <t>24 1 02 60926</t>
  </si>
  <si>
    <t>24 1 03 60931</t>
  </si>
  <si>
    <t>24 1 03 60932</t>
  </si>
  <si>
    <t>24 1 03 60933</t>
  </si>
  <si>
    <t>24 1 03 60934</t>
  </si>
  <si>
    <t>24 1 03 60935</t>
  </si>
  <si>
    <t>24 1 03 60936</t>
  </si>
  <si>
    <t>24 1 03 60937</t>
  </si>
  <si>
    <t>24 1 03 60938</t>
  </si>
  <si>
    <t>24 1 03 60939</t>
  </si>
  <si>
    <t>09.1.02.10111</t>
  </si>
  <si>
    <t>09.1.02.10225</t>
  </si>
  <si>
    <t>09.1.03.10226</t>
  </si>
  <si>
    <t>09.2.01.10300</t>
  </si>
  <si>
    <t>09.3.01.10305</t>
  </si>
  <si>
    <t>21.1.01.10401</t>
  </si>
  <si>
    <t>21.1.01.10410</t>
  </si>
  <si>
    <t>21.1.01.10408</t>
  </si>
  <si>
    <t>21.2.01.10404</t>
  </si>
  <si>
    <t xml:space="preserve">01.01.2019 - 31.12.2025
</t>
  </si>
  <si>
    <t>Постановление администрации муниципального образования Староминский район № 1277 от 14.11.2024 года  " Об утверждении муниципальной программы муниципального образования Староминский район "  Дорожное хозяйство и повышение безопастности дорожного движения"</t>
  </si>
  <si>
    <t xml:space="preserve">01.01.2025 - 31.12.2027
</t>
  </si>
  <si>
    <t>Постановление администрации муниципального образования Староминский район № 1277 от 14.11.2024 года  " Об утверждении муниципальной программы муниципального образования Староминский район " Повышение безопасности дорожного движения"</t>
  </si>
  <si>
    <t xml:space="preserve">Постановление администрации муниципального образования Староминский район от 14.11.2024 года № 1278 " Об утверждении муниципальной программы муниципального образования Староминский район " Обеспечение безопасности населения" </t>
  </si>
  <si>
    <t>01.01.2025-31.12.2029</t>
  </si>
  <si>
    <t xml:space="preserve">Постановление администрации муниципального образования Староминский район от 12.11.2024 года № 1252 " Об утверждении муниципальной программы муниципального образования Староминский район " Прафилактика правонарушений" </t>
  </si>
  <si>
    <t>01.01.2025-31.12.2027</t>
  </si>
  <si>
    <t>Постановление главы муниципального образования Староминский район от 22.12.2022 № 1633 " Об утверждении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</si>
  <si>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«Разработка  градостроительной документации территории муниципального образования Староминский район» № 816 от23. 07.2025 года</t>
  </si>
  <si>
    <t>01.01.2026-31.12.2030</t>
  </si>
  <si>
    <t>Постановление администрации муниципального образования Староминский район от 23.09.2024 года № 992 "Об утверждении муниципальной программы муниципального образования Староминский район«Развитие сельского хозяйства и регулированиерынков сельскохозяйственной продукции, сырья и продовольствия в муниципальном образовании Староминский район»</t>
  </si>
  <si>
    <t>01.01.2025-31.12.2027 г.</t>
  </si>
  <si>
    <t xml:space="preserve">01.01.2019 - 31.12.2026
</t>
  </si>
  <si>
    <t xml:space="preserve">Постановление главы администрации муниципального образования Староминский район от 14.11.2024 года № 1276 " Об утверждении муниципальной программы муниципального образования Староминский район "Развитие топливно- энергетического комплекса" </t>
  </si>
  <si>
    <t>Постановление администрации ауниципального образования Староминский район от 24.09.2024 года № 1010 "Об 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</si>
  <si>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 xml:space="preserve"> Постановление администрации муниципального образования староминский район от 15.11.2024 № 1297  "Об утверждении муниципальной программы муниципального образования Староминский район "Развитие культуры в Староминском районе "</t>
  </si>
  <si>
    <t>Договор № 3 от 19.02.2025 года "О предоставлении из бюджета Краснодарского края  бюджету муниципального образования Староминский муниципальный район Краснодарского края   бюджетного кредита"</t>
  </si>
  <si>
    <t>19.02..2025- 31.12.2025 года</t>
  </si>
  <si>
    <t>Муниципальный контракт
03183000583240001010001 от 22.10.2024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</si>
  <si>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22.10.2024- 31.12.2025 года</t>
  </si>
  <si>
    <t>01.01.2025-31.12.2027г.</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</si>
  <si>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 Профилактика правонарушений" № 1252 от 12.11.2024 года</t>
  </si>
  <si>
    <t>01.01.2021-31.12.2027</t>
  </si>
  <si>
    <t>Постановление администрации муниципального образования Староминский район от 23.09.2024 года № 992"Об утверждении муниципальной программы муниципального образования Староминский район«Развитие сенльского хозяйства и регулированиерынков сельскохозяйственной продукции, сырья и продовольствия в муниципальном образовании Староминский район»</t>
  </si>
  <si>
    <t>08.1.01.10165</t>
  </si>
  <si>
    <t>08.1.01.10166</t>
  </si>
  <si>
    <t>08.1.01.10168</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</si>
  <si>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«Разработка  градостроительной документации территории муниципального образования Староминский муниципальный район Краснодпрского края» № 816 от 23. 07.2025 года</t>
  </si>
  <si>
    <t>Уточненный  реестр расходных обязательств Администрации  муниципального образования Староминский район на 2024- 2028 годы.</t>
  </si>
  <si>
    <t>51.6.00.10367</t>
  </si>
  <si>
    <t>51.6.00.10368</t>
  </si>
  <si>
    <t>51.6.00.10369</t>
  </si>
  <si>
    <t>51.6.00.10370</t>
  </si>
  <si>
    <t>51.6.00.10361</t>
  </si>
  <si>
    <t>51.6.00.10120</t>
  </si>
  <si>
    <t>26.1.01.10266</t>
  </si>
  <si>
    <t>26.1.01.10267</t>
  </si>
  <si>
    <t>79.2.00.20180</t>
  </si>
  <si>
    <t>79.2.00.10604</t>
  </si>
  <si>
    <t>51.3.00.69210</t>
  </si>
  <si>
    <t>51.3.0069210</t>
  </si>
  <si>
    <t>3.04.02.0.048</t>
  </si>
  <si>
    <t xml:space="preserve"> 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субъекта Российской Федерации,  организация обеспечения полноценным питанием беременных женщин, кормящих матерей, а также детей в возрасте до трех лет, по заключению врачей</t>
  </si>
  <si>
    <t>51.3.00.60960</t>
  </si>
  <si>
    <t>79.2.00.S0620</t>
  </si>
  <si>
    <t>79 1 02 L4970</t>
  </si>
  <si>
    <t>51 3 00 61650</t>
  </si>
  <si>
    <t xml:space="preserve">Постановление главы администрации муниципального образования Староминский район от 13.11.2025 года № 1374 "Об утверждении муниципальной  программы муниципального образования Староминский район "Развитие гражданского общества" </t>
  </si>
  <si>
    <t>01.01.2026-31.12.2028</t>
  </si>
  <si>
    <t>01.01.2026 -31.12.2028</t>
  </si>
  <si>
    <t>Муниципальный контракт
03183000583250000930001 от 14.12.2025года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</si>
  <si>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14.12.2025- 13.12.2026 года</t>
  </si>
  <si>
    <t>26.1.01.10268</t>
  </si>
  <si>
    <t>52.9.00.20200</t>
  </si>
  <si>
    <t>52.9.00.00190</t>
  </si>
  <si>
    <t>3.06.01.0.000</t>
  </si>
  <si>
    <t>Решение сессии МО от 22.12.2009 №56/3 "О создании финансового управления администрации муниципального образования Староминский район и утверждении Положения о  финансовом управлении администрации муниципального образования Староминский район"</t>
  </si>
  <si>
    <t>В целом</t>
  </si>
  <si>
    <t>22.12.2009 - не ограничен</t>
  </si>
  <si>
    <t xml:space="preserve">Решение Совета муниципального образования Староминский район 30 октября 2013 года №43/5 "Об утверждении Положения о бюджетном процессе в муниципальном образовании Староминский район" </t>
  </si>
  <si>
    <t xml:space="preserve"> в целом</t>
  </si>
  <si>
    <t>30.10.2013, 31.12.2999</t>
  </si>
  <si>
    <t>Соглашение  о предоставлении дотации  Новоясенскому  сельскогму поселению Староминского района  на выравнивание бюджетной обеспеченности  поселений    №3 от 09.01.2024</t>
  </si>
  <si>
    <t>09.01.2024-31.12.2024</t>
  </si>
  <si>
    <t>Соглашение   о предоставлении дотации   Куйбышевскому  сельскому поселению Староминского района дотаций  на выравнивание бюджетной обеспеченности  поселений  №2 от 09.01.2024</t>
  </si>
  <si>
    <t>Соглашение   о предоставлении дотации   Куйбышевскому  сельскому поселению Староминского района дотаций  на выравнивание бюджетной обеспеченности  поселений  №2 от 09.01.2025</t>
  </si>
  <si>
    <t>09.01.2025-31.12.2025</t>
  </si>
  <si>
    <t>Соглашение  о предоставлении дотации  Рассветовскому сельскогму поселению Староминского района  на выравнивание бюджетной обеспеченности  поселений    №1 от 09.01.2024</t>
  </si>
  <si>
    <t>Соглашение  о предоставлении дотации  Новоясенскому  сельскогму поселению Староминского района  на выравнивание бюджетной обеспеченности  поселений    №3 от 09.01.2025</t>
  </si>
  <si>
    <t>Соглашение  о предоставлении дотации  Рассветовскому сельскогму поселению Староминского района  на выравнивание бюджетной обеспеченности  поселений    №2 от 09.01.2025</t>
  </si>
  <si>
    <t>Соглашение  о предоставлении дотации  Новоясенскому  сельскогму поселению Староминского района  на выравнивание бюджетной обеспеченности  поселений    №3 от 12.01.2026</t>
  </si>
  <si>
    <t>09.01.2026-31.12.2026</t>
  </si>
  <si>
    <t>Соглашение  о предоставлении дотации  Рассветовскому сельскогму поселению Староминского района  на выравнивание бюджетной обеспеченности  поселений    №2 от 12.01.2026</t>
  </si>
  <si>
    <t>Соглашение   о предоставлении дотации   Куйбышевскому  сельскому поселению Староминского района дотаций  на выравнивание бюджетной обеспеченности  поселений  №1 от 12.01.2026</t>
  </si>
  <si>
    <t>52.1.00.70010</t>
  </si>
  <si>
    <t>3.06.04.2.100</t>
  </si>
  <si>
    <t>межбюджетные трансферты из бюджета муниципального района на поддержку мер по обеспечению сбалансированности бюджетов поселений, входящих в состав данного муниципального района, в том числе в форме дотаций</t>
  </si>
  <si>
    <t>22.12.2009, 31.12.2999</t>
  </si>
  <si>
    <t>Соглашение о предоставлении из бюджета муниципального образования Староминский район бюджету Канеловского сельского поселения иных межбюджетных трансфертов в виде дотации на поддержку мер по обеспеченности  сбалансированности бюджета поселения №5 от 24.04.2024</t>
  </si>
  <si>
    <t xml:space="preserve"> в целом </t>
  </si>
  <si>
    <t>24.04.2024 -31.12.2024</t>
  </si>
  <si>
    <t>Соглашение о предоставлении из бюджета муниципального образования Староминский район бюджету Рассветовского сельского поселения иных межбюджетных трансфертов в виде дотации на поддержку мер по обеспеченности  сбалансированности бюджета поселения №4 от 27.08.2024</t>
  </si>
  <si>
    <t>27.08.2024 -31.12.2024</t>
  </si>
  <si>
    <t>Соглашение о предоставлении из бюджета муниципального образования Староминский район бюджету Новоясенского сельского поселения иных межбюджетных трансфертов в виде дотации на поддержку мер по обеспеченности  сбалансированности бюджета поселения № 9 от 18.02.2025</t>
  </si>
  <si>
    <t>18. 02.2025 -31.12.2025</t>
  </si>
  <si>
    <t>Соглашение о предоставлении из бюджета муниципального образования Староминский район бюджету Канеловского сельского поселения иных межбюджетных трансфертов в виде дотации на поддержку мер по обеспеченности  сбалансированности бюджета поселения № 12 от 04.06.2025</t>
  </si>
  <si>
    <t>04.06.2025-31.12.2025</t>
  </si>
  <si>
    <t>Соглашение о предоставлении из бюджета муниципального образования Староминский район бюджету Куйбышевского сельского поселения иных межбюджетных трансфертов в виде дотации на поддержку мер по обеспеченности  сбалансированности бюджета поселения № 11 от 04.06.2025</t>
  </si>
  <si>
    <t xml:space="preserve">                                                                                                                                                            </t>
  </si>
  <si>
    <t>Соглашение о предоставлении из бюджета муниципального образования Староминский район бюджету Куйбышевского сельского поселения иных межбюджетных трансфертов в виде дотации на поддержку мер по обеспеченности  сбалансированности бюджета поселения № 6 от 24.04.2024</t>
  </si>
  <si>
    <t>Соглашение о предоставлении из бюджета муниципального образования Староминский район бюджету Новоясенского сельского поселения иных межбюджетных трансфертов в виде дотации на поддержку мер по обеспеченности  сбалансированности бюджета поселения № 7 от 24.04.2024</t>
  </si>
  <si>
    <t>Соглашение о предоставлении из бюджета муниципального образования Староминский район бюджету Куйбышевского сельского поселения иных межбюджетных трансфертов в виде дотации на поддержку мер по обеспеченности  сбалансированности бюджета поселения № 7 от 18.02.2025</t>
  </si>
  <si>
    <t>18.02.2025 -31.12.2025</t>
  </si>
  <si>
    <t>Соглашение о предоставлении из бюджета муниципального образования Староминский район бюджету Рассветовского сельского поселения иных межбюджетных трансфертов в виде дотации на поддержку мер по обеспеченности  сбалансированности бюджета поселения №8 от 18.02.2025</t>
  </si>
  <si>
    <t>52.1.00.70030</t>
  </si>
  <si>
    <t>53.9.01.20190</t>
  </si>
  <si>
    <t>53.9.02.20190</t>
  </si>
  <si>
    <t>23.1.01.10420</t>
  </si>
  <si>
    <t>53.9.01.00190</t>
  </si>
  <si>
    <t>53.9.02.00190</t>
  </si>
  <si>
    <t>Постановление администрации МО Староминский район "Об утверждении Положения об отраслевой системе оплаты труда работников муниципальных образовательных организаций и муниципальных учреждений образования муниципального
образования Староминский район" № 185 от 27.02.2024 г.</t>
  </si>
  <si>
    <t>01.01.2024 - не ограничен</t>
  </si>
  <si>
    <t>Постановление администрации МО Староминский район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Староминский район и финансового обеспечения выполнения муниципального задания" № 1174 от 08.12.2015 г.</t>
  </si>
  <si>
    <t>Постановление администрации МО Староминский район от 05.12.2019 г. № 1524 "Об утверждении муниципальной программы муниципального образования Староминский район "Развитие образования"                                            Постановление администрации МО Староминский район от 14.11.2024 г. № 1275 "Об утверждении муниципальной программы муниципального образования Староминский район "Развитие образования"</t>
  </si>
  <si>
    <t>01.01.2020 г.  - 31.12.2024 г.; 01.01.2025 г. - 31.12.2030 г.</t>
  </si>
  <si>
    <t>Соглашение о предоставлении иного межбюджетного трансферта из бюджета Краснодарского края бюджету муниципального образования Краснодарского края от 01.02.2025 года № 204-825-2025-03647000-036</t>
  </si>
  <si>
    <t xml:space="preserve">все пункты </t>
  </si>
  <si>
    <t>01.02.2025 г. - 31.12.2025г.</t>
  </si>
  <si>
    <t>Постановление администрации МО Староминский район от 05.12.2019 г. № 1524 "Об утверждении муниципальной программы муниципального образования Староминский район "Развитие образования"</t>
  </si>
  <si>
    <t>01.01.2020 г.  - 31.12.2024 г.</t>
  </si>
  <si>
    <t>Решение Совета МО староминский район от 13.12.2023 г № 37/2 "О бюджете муниципального образования Староминский район на 2024 год и плановый период 2025 и 2026 годов"; Решение Совета МО Староминский район от 17.12.2024 г № 50/2 "О бюджетет муниципального образования Староминский район на 2025 г и плановый период 2026 и 2027 годов"</t>
  </si>
  <si>
    <t>01.01.2024 г. - 31.12.2024г.; 01.01.2025 г. - 31.12.2025 г.</t>
  </si>
  <si>
    <t>02.1.07.00590</t>
  </si>
  <si>
    <t>02.1.03.10604</t>
  </si>
  <si>
    <t>02.1.07.10085</t>
  </si>
  <si>
    <t>02.1.01.62980</t>
  </si>
  <si>
    <t>02.1.03.10096</t>
  </si>
  <si>
    <t>54.1.00.10050</t>
  </si>
  <si>
    <t>54.1.00.10060</t>
  </si>
  <si>
    <t>54.1.00.10604</t>
  </si>
  <si>
    <t xml:space="preserve">Постановление администрации МО Староминский район от 24.01.2022 года № 51 "Об утверждении муниципальной программы муниципального образования Староминский район «Повышение безопасности дорожного движения на 2022-2024 годы» </t>
  </si>
  <si>
    <t>Постановление администрации МО Староминский район от 14.11.2024 г № 1277 "Об утверждении муниципальной программы муниципального образования Староминский район «Дорожное хозяйство и повышение безопасности дорожного движения» на 2025 - 2027 годы</t>
  </si>
  <si>
    <t>Закон Краснодарского края № 5297-КЗ "О бюджете Краснодарского края на 2025 год и плановый период 2026 и 2027 годов"</t>
  </si>
  <si>
    <t>01.01.2025 г. - 31.12.2025 г.</t>
  </si>
  <si>
    <t>Закон Краснодарского края от 20.12.2023 г. № 5053-КЗ"О бюджете Краснодарского края на 2024 год и плановый период 2025 и 2026 годов"</t>
  </si>
  <si>
    <t>01.01.2024 г. - 31.12.2024 г.</t>
  </si>
  <si>
    <t xml:space="preserve">Постановление администрации МО Староминский район от 05.12.2019 г. № 1524 "Об утверждении муниципальной программы муниципального образования Староминский район "Развитие образования"        </t>
  </si>
  <si>
    <t>01.01.2020 г. - 31.12.2024 г.</t>
  </si>
  <si>
    <t>Соглашение от 01.04.2024 г. № 204-825-2024-03647000-035 о предоставлении иного межбюджетного трансферта из бюджета Краснодарского края бюджету муниципального образования Краснодарского края; Соглашение о предоставлении иного межбюджетного трансферта из бюджета Краснодарского края бюджету муниципального образования Краснодарского края от 01.02.2025 года № 204-825-2025-03647000-036</t>
  </si>
  <si>
    <t>с 01.04.2024 - 31.12.2024 г.; 01.02.2025 г. - 31.12.2025 г.</t>
  </si>
  <si>
    <t>Постановление администрации МО Староминский район от 23.04.2024 г. г. № 378 "Об утверждении Методики определения общего объема целевой субсидии, предоставляемой из бюджета муниципального образования Староминский район на финансирование питания обучающихся 5-11 классов и Методики распределения целевой субсидии на организацию и обеспечение питанием обучающихся 5- 11 классов в муниципальных общеобразовательных организациях муниципального образования Староминский район"</t>
  </si>
  <si>
    <t>с 23.04.2024 г.- не ограничен</t>
  </si>
  <si>
    <t>Постановление администрации МО Староминский район от 23.04.2024 г. г. № 377 "Об утверждении Методики определения общего объема целевой субсидии на организацию и обеспечение бесплатным одноразовым питанием детей из семей граждан, принимающих (принимавших) участие в специальной военной операции, обучающихся в муниципальных общеобразовательных организациях муниципального образования Староминский район и Методики распределения целевой субсидии на организацию и обеспечение бесплатным одноразовым питанием детей из семей граждан, принимающих (принимавших) участие в специальной военной операции, обучающихся в муниципальных общеобразовательных организациях муниципального образования Староминский район"</t>
  </si>
  <si>
    <t>Постановление администрации МО Староминский район от 14.11.2024 г. № 1275 "Об утверждении муниципальной программы муниципального образования Староминский район "Развитие образования"</t>
  </si>
  <si>
    <t>01.01.2025 г.  - 31.12.2030 г.</t>
  </si>
  <si>
    <t>Соглашение от 09.02.2024 года № 201-825-2024-03647000-080 о проедоставлении субсидии из бюджета Краснодарского края бюджету муниципального образования Краснодарского края</t>
  </si>
  <si>
    <t>09.02.2024 - 31.12.2024 г.</t>
  </si>
  <si>
    <t xml:space="preserve">                                                                                                            Постановление администрации МО Староминский район от 29.09.2023 г. № 1114 "Об утверждении муниципальной программы муниципального образования Староминский район "Дети Кубани"</t>
  </si>
  <si>
    <t>Постановление администрации МО Староминский район от 22.10.2020 г. № 1346 "Об утверждении муниципальной программы муниципального образования Староминский район "Развитие топливно-энергетического комплекса"</t>
  </si>
  <si>
    <t xml:space="preserve">                                                                                                                                                                                                                                    Соглашение от 29.01.2024 г. № 03647000-1-2024-004 о предоставлении субсидии из бюджета Краснодарского края местным бюджетам на софинансирование расходных обязательств, возникающих при выполненииполномочий органов местного самоуправления муниципальных образований Краснодарского края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приобритения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рамках реализации мероприятий регионального проекта "Патриотическое воспитание граждан Российской Федерации"</t>
  </si>
  <si>
    <t xml:space="preserve"> 29.01.2024 г. - 31.12.2024 г                              </t>
  </si>
  <si>
    <t>02.1.Ю6.53032</t>
  </si>
  <si>
    <t>02.1.06.R3032</t>
  </si>
  <si>
    <t>02.1.02.10080</t>
  </si>
  <si>
    <t>02.1.01.09010</t>
  </si>
  <si>
    <t>02.1.05.10176</t>
  </si>
  <si>
    <t>02.1.05.10172</t>
  </si>
  <si>
    <t>02.1.05.10179</t>
  </si>
  <si>
    <t>02.1.01.10609</t>
  </si>
  <si>
    <t>03.1.01.10323</t>
  </si>
  <si>
    <t>02.1.06.10323</t>
  </si>
  <si>
    <t>03.1.01.10910</t>
  </si>
  <si>
    <t>02.1.10.10097</t>
  </si>
  <si>
    <t>02.1.11.10910</t>
  </si>
  <si>
    <t>05.1.06.10145</t>
  </si>
  <si>
    <t>02.1.05.10177</t>
  </si>
  <si>
    <t>54.1.00.10176</t>
  </si>
  <si>
    <t>02.1.08.10087</t>
  </si>
  <si>
    <t>02.1.ЕВ.57860</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</si>
  <si>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</si>
  <si>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Постановление администрации МО Староминский район "Об утверждении Положения об отраслевой системе оплаты труда работников муниципальных образовательных организаций и муниципальных учреждений образования муниципального
образования Староминский район" № 185 от 27.02.2024 г.;Постановление администрации МО Староминский район от 05.12.2019 г. № 1524 "Об утверждении муниципальной программы муниципального образования Староминский район "Развитие образования"; Постановление администрации МО Староминский район от 14.11.2024 г. № 1275 "Об утверждении муниципальной программы муниципального образования Староминский район "Развитие образования"</t>
  </si>
  <si>
    <t>01.01.2024 - не ограничен; 01.01.2020 г.  - 31.12.2024 г.; 01.01.2025 г. - 31.12.2030 г.</t>
  </si>
  <si>
    <t>02.1.07.10086</t>
  </si>
  <si>
    <t>05.1.05.10141</t>
  </si>
  <si>
    <t>3.01.01.0.022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</si>
  <si>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</si>
  <si>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приложение
</t>
  </si>
  <si>
    <t>02.1.11.10030</t>
  </si>
  <si>
    <t>12.1.01.10180</t>
  </si>
  <si>
    <t>3.01.01.0.045</t>
  </si>
  <si>
    <t>02.1.05.10182</t>
  </si>
  <si>
    <t>02.2.09.00190</t>
  </si>
  <si>
    <t>02.2.09.10060</t>
  </si>
  <si>
    <t>3.02.00.0.024</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</si>
  <si>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</si>
  <si>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Соглашение о предоставлении субсидии из бюджета Краснодарского края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муниципальных образований Краснодарского края по вопросам местного значения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 от 29 января 2024 г. № 03647000-1-2024-001; Соглашение о предоставлении субсидии из бюджета Краснодарского края бюджетам муниципальных образований Краснодарского края на софинансирование расходных обязательств, возникающих при выполнении полномочий органов местного самоуправления муниципальных образований Краснодарского края по вопросам местного значения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 от 27 января 2025 г. № 03647000-1-2025-005</t>
  </si>
  <si>
    <t>01.01.2024 г.  - 31.12.2024 г.; 01.01.2025 г. - 31.12.2025 г.</t>
  </si>
  <si>
    <t>02.1.05.L3042</t>
  </si>
  <si>
    <t>Соглашение от 22.01.2024 г. № 201-825-2024-03647000-010 о предоставлении субсидии из бюджета Краснодарского края бюджету муниципального образования Краснодарского края;                                               Соглашение от 27.01.2025 г. № 201-825-2025-03647000-038 о предоставлении субсидии из бюджета Краснодарского края бюджету муниципального образования Краснодарского края</t>
  </si>
  <si>
    <t>01.01.2024 г. - 31.12.2026 г.; 01.01.2025 г. - 31.12.2027 г.</t>
  </si>
  <si>
    <t>02.1.05.S3550</t>
  </si>
  <si>
    <t>Закон Краснодарского края от 20.12.2023 г. № 5053-КЗ"О бюджете Краснодарского края на 2024 год и плановый период 2025 и 2026 годов"; Закон Краснодарского края № 5297-КЗ "О бюджете Краснодарского края на 2025 год и плановый период 2026 и 2027 годов"</t>
  </si>
  <si>
    <t>01.01.2024 г. - 31.12.2024 г.; 01.01.2025 г. - 31.12.2025 г.</t>
  </si>
  <si>
    <t>02.1.05.63540</t>
  </si>
  <si>
    <t>02.1.05.62370</t>
  </si>
  <si>
    <t xml:space="preserve">03.1.01.40033 </t>
  </si>
  <si>
    <t xml:space="preserve">03.1.01.40034 </t>
  </si>
  <si>
    <t xml:space="preserve">02.1.06.40033 </t>
  </si>
  <si>
    <t>3.04.02.0.032</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</si>
  <si>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</si>
  <si>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05.1.06.63110</t>
  </si>
  <si>
    <t>03.1.01.60710</t>
  </si>
  <si>
    <t>54.1.00.60710</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</si>
  <si>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</si>
  <si>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02.1.11.60820</t>
  </si>
  <si>
    <t xml:space="preserve">Соглашение от 22.04.2024 г. между министерством физической культуры и спорта Краснодарского края и муниципальным образованием Староминский район о реализации Закона Краснодарского края от 20.12.2023 года № 5053-КЗ на 2024 год </t>
  </si>
  <si>
    <t>01.01.2022 -31.12.2022 г.</t>
  </si>
  <si>
    <t>03.1.01.60740</t>
  </si>
  <si>
    <t>02.2.01.60820</t>
  </si>
  <si>
    <t>01.01.2020 г.  - 31.12.2024 г. 01.01.2025 г. - 31.12.2030 г.</t>
  </si>
  <si>
    <t>3.05.02.0.000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</si>
  <si>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</si>
  <si>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 xml:space="preserve">Соглашение от 15.01.2024 г. № 36/30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бюджета Краснодарского края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расходров на оплату труда, приобритение учебников и учебных пособий, средств обучения, игр, игрушек (за исключением расходов на содержание зданий и оплату коммунальных услуг) (за исключением расходов, источником финансового обеспечения которых являются межбюджетные трансферты из федерального бюджета и средств бюджета Краснодарского края, предусмотренные на выполнение условий софинансирования при предоставлении указанных межбюджетных трансфертов) (иных расходов, соглашение на предоставление которых заключается в соответствии с требованиями бюджетного законодательства в государственной интегрированной информационной системе "Электронный бюдет")                                                                                                                            Соглашение от 17.01.2025 г. № 36/30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бюджета Краснодарского края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расходров на оплату труда, приобритение учебников и учебных пособий, средств обучения, игр, игрушек (за исключением расходов на содержание зданий и оплату коммунальных услуг) (за исключением расходов, источником финансового обеспечения которых являются межбюджетные трансферты из федерального бюджета и средств бюджета Краснодарского края, предусмотренные на выполнение условий софинансирования при предоставлении указанных межбюджетных трансфертов) (иных расходов, соглашение на предоставление которых заключается в соответствии с требованиями бюджетного законодательства в государственной интегрированной информационной системе "Электронный бюдет") </t>
  </si>
  <si>
    <t>01.01.2024 г.  - 31.12.2024 г.  01.01.2025 г.  - 31.12.2025 г.</t>
  </si>
  <si>
    <t>02.1.07.60860</t>
  </si>
  <si>
    <t>02.1.06.60860</t>
  </si>
  <si>
    <t>02.2.01.60860</t>
  </si>
  <si>
    <t>02.2.09.60860</t>
  </si>
  <si>
    <t>Соглашение от 10.09.2024 г. № 03647000-1-2024-007 между министерство образования, науки и молодежной политики Краснодарского края и муниципальным образованием Староминский район о предоставлении иного межбюджетного трансферта, имеющего целевое назначение, из бюджета Краснодарского края местному бюджету</t>
  </si>
  <si>
    <t>02.1.06.50500</t>
  </si>
  <si>
    <t>Соглашение от 31.01.2025 г. № 03647000-1-2025-008 между министерство образования, науки и молодежной политики Краснодарского края и муниципальным образованием Староминский район о предоставлении иного межбюджетного трансферта, имеющего целевое назначение, из бюджета Краснодарского края местному бюджету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</si>
  <si>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02.1.Ю6.50500</t>
  </si>
  <si>
    <t>02.1Ю.651790</t>
  </si>
  <si>
    <t>02.1.EB.51790</t>
  </si>
  <si>
    <t>Соглашение от 15.01.2024 г. № 36/20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бюджета Краснодарского края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гарантийреализации прав на получение общедоступного и бесплатного дошкольного образования в муниципальных дошкольных организациях, включая расходров на оплату труда, приобритение учебников и учебных пособий, средств обучения, игр, игрушек (за исключением расходов на содержание зданий и оплату коммунальных услуг)                                                                                                                       Соглашение от 17.01.2025 г. № 36/20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бюджета Краснодарского края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гарантийреализации прав на получение общедоступного и бесплатного дошкольного образования в муниципальных дошкольных организациях, включая расходров на оплату труда, приобритение учебников и учебных пособий, средств обучения, игр, игрушек (за исключением расходов на содержание зданий и оплату коммунальных услуг)</t>
  </si>
  <si>
    <t>01.01.2024 г.  - 31.12.2024 г.</t>
  </si>
  <si>
    <t>3.05.03.0.000</t>
  </si>
  <si>
    <t>10.1.02.09010</t>
  </si>
  <si>
    <t>10.1.02.00590</t>
  </si>
  <si>
    <t>10.1.02.10604</t>
  </si>
  <si>
    <t>04.1.01.S3310</t>
  </si>
  <si>
    <t>10.1.05.10322</t>
  </si>
  <si>
    <t>10.1.02.09020</t>
  </si>
  <si>
    <t>03.1.01.10322</t>
  </si>
  <si>
    <t>10.1.02.10322</t>
  </si>
  <si>
    <t>10.1.02.10323</t>
  </si>
  <si>
    <t>90.1.10.09020</t>
  </si>
  <si>
    <t>90.1.10.10604</t>
  </si>
  <si>
    <t>10.1.03.L0640</t>
  </si>
  <si>
    <t>10.1.Я5.55190</t>
  </si>
  <si>
    <t xml:space="preserve"> Постановление администрации муниципального образования староминский район от 15.11.2024 № 1297  "Об утверждении муниципальной программы муниципального образования Староминский район "Развитие культуры в Староминском районе"</t>
  </si>
  <si>
    <t xml:space="preserve">01.01.2025 - 31.12.2029
</t>
  </si>
  <si>
    <t xml:space="preserve">Постановление администрации МО Староминский район от 28.08.2020г. №1046 "О введении и условиях осуществления денежных выплат отдельным категориям работников муниципальных учреждений культуры, подведомственных отделу культуры и искусства администрации муниципального образования Староминский район" </t>
  </si>
  <si>
    <t>01.09.2020 - не ограничен</t>
  </si>
  <si>
    <t xml:space="preserve"> Постановление администрации муниципального образования староминский район от 01.11.2019№ 1364  "Об утверждении муниципальной программы муниципального образования Староминский район "Развитие культуры в Староминском районе"</t>
  </si>
  <si>
    <t xml:space="preserve">01.01.2020 - 31.12.2024
</t>
  </si>
  <si>
    <t>Постановление главы муниципального образования Староминский район от 29.09.2023 года № 1115 " Об утверждении муниципальной программы муниципального образования Староминский район " Доступная среда"</t>
  </si>
  <si>
    <t>01.01.2024-31.12.2026</t>
  </si>
  <si>
    <t xml:space="preserve">Постановление администрации МО Староминский район от 19.01.2024 г.№47 "Об утверждении Положения об  оплате труда работников муниципальных учреждений культуры и муниципальных организаций  дополнительного образования, подведомственных отделу культуры и искусства администрации МО Старонинский район"  </t>
  </si>
  <si>
    <t>01.01. 2024 г.- не ограничен</t>
  </si>
  <si>
    <t>10.1.01.10604</t>
  </si>
  <si>
    <t>10.1.05.10321</t>
  </si>
  <si>
    <t>10.1.05.L5190</t>
  </si>
  <si>
    <t>10.1.010.80640</t>
  </si>
  <si>
    <t>10.1.03.S0640</t>
  </si>
  <si>
    <t>90.1.10.10337</t>
  </si>
  <si>
    <t>10.1.03.L4670</t>
  </si>
  <si>
    <t>05.1.02.10156</t>
  </si>
  <si>
    <t>05.1.06.10142</t>
  </si>
  <si>
    <t>90.1.05.10156</t>
  </si>
  <si>
    <t>90.1.05.10158</t>
  </si>
  <si>
    <t>10.1.09.00190</t>
  </si>
  <si>
    <t>10.1.04.10060</t>
  </si>
  <si>
    <t>3.03.01.0.001</t>
  </si>
  <si>
    <t>создание музеев муниципального района</t>
  </si>
  <si>
    <t>10.1.01.10605</t>
  </si>
  <si>
    <t>10.1.05.10338</t>
  </si>
  <si>
    <t>10.1.03.62980</t>
  </si>
  <si>
    <t>10.1.Я555900</t>
  </si>
  <si>
    <t>10.1.02.60820</t>
  </si>
  <si>
    <t>350</t>
  </si>
  <si>
    <t>05.1.05.10146</t>
  </si>
  <si>
    <t>12.1.01.60820</t>
  </si>
  <si>
    <t>12.1.01.10175</t>
  </si>
  <si>
    <t>90.1.12.10604</t>
  </si>
  <si>
    <t>12.1 01. 10173</t>
  </si>
  <si>
    <t>12.1.01.S2690</t>
  </si>
  <si>
    <t>12.1 01. 62980</t>
  </si>
  <si>
    <t>56.1.00.00590</t>
  </si>
  <si>
    <t>12.1 01. 10180</t>
  </si>
  <si>
    <t>90.1.12.10173</t>
  </si>
  <si>
    <t>12.1.01.10604</t>
  </si>
  <si>
    <t>56.1.00.10604</t>
  </si>
  <si>
    <t>12.1.01.10030</t>
  </si>
  <si>
    <t>56.1.00.10030</t>
  </si>
  <si>
    <t>56.1.00.S2820</t>
  </si>
  <si>
    <t>90.2.56.10050</t>
  </si>
  <si>
    <t>Постановление администрации муниципального образования Староминский район от 25.08.2022года № 1035 " Об утверждении  муниципальной программы муниципального образования Староминский район " Развитие  физической культуры и спорта""</t>
  </si>
  <si>
    <t>01.01.2023-31.12.2027 г.</t>
  </si>
  <si>
    <t>Постановление  администрации муниципального образования Староминский район от 22.10.2024 № 1144"О порядке и условиях стимулирования отдельных категорий работников муниципальных учреждений муниципального образования Староминский район. подведомственных отделу по физической культуре и спорту администрации муниципального образования Староминский район"</t>
  </si>
  <si>
    <t>01.01.2024 года- не ограничен</t>
  </si>
  <si>
    <t>Постановление  муниципального образования Староминский район от 19.01.2024  № 46 "Об  отраслевой системе оплаты труда работников муниципальных учреждений муниципального образования Староминский район,подведомственных отделу по физической культуры и спорту администрации муниципального образования Староминскмй район</t>
  </si>
  <si>
    <t>01.01.2024 года-не ограничен</t>
  </si>
  <si>
    <t>12.1.09.00190</t>
  </si>
  <si>
    <t>56.9.00.00190</t>
  </si>
  <si>
    <t>56.1.00.60820</t>
  </si>
  <si>
    <t>56.1.00.60740</t>
  </si>
  <si>
    <t>90.1.05.10153</t>
  </si>
  <si>
    <t>90.1.05.10187</t>
  </si>
  <si>
    <t>Постановление администрации муниципального образования Староминский район "Об оплате труда работников муниципальных учреждений муниципального образования Староминский район "№ 1558 от 08.12.2020 г.</t>
  </si>
  <si>
    <t>01.01.2021 г.не ограничен</t>
  </si>
  <si>
    <t>15.1.01.10349</t>
  </si>
  <si>
    <t>15.1.01.10350</t>
  </si>
  <si>
    <t>15.1.02.10351</t>
  </si>
  <si>
    <t>15.1.02.10352</t>
  </si>
  <si>
    <t>15.1.02.10353</t>
  </si>
  <si>
    <t>15.1.02.10354</t>
  </si>
  <si>
    <t>15.1.03.10355</t>
  </si>
  <si>
    <t>15.1.04.10356</t>
  </si>
  <si>
    <t>15.1.07.10359</t>
  </si>
  <si>
    <t>15.1.07.10360</t>
  </si>
  <si>
    <t>15.1.06.10358</t>
  </si>
  <si>
    <t>15.1.06.10359</t>
  </si>
  <si>
    <t>90.1.15.10347</t>
  </si>
  <si>
    <t>90.1.15.10348</t>
  </si>
  <si>
    <t>90.1.15.10349</t>
  </si>
  <si>
    <t>15.1.05.00590</t>
  </si>
  <si>
    <t>15.1.09.00190</t>
  </si>
  <si>
    <t>3.03.00.0.000</t>
  </si>
  <si>
    <t>3.06.00.0.000</t>
  </si>
  <si>
    <t>3.01.00.0.000</t>
  </si>
  <si>
    <t xml:space="preserve">3.04.00.0.000 </t>
  </si>
  <si>
    <t>3.05.00.0.000</t>
  </si>
  <si>
    <t>02.1.04.62500</t>
  </si>
  <si>
    <t>3.04.03.0.000</t>
  </si>
  <si>
    <t>за счёт собственных доходов и источников финансирования дефицита бюджета муниципального района, всего</t>
  </si>
  <si>
    <r>
      <t xml:space="preserve"> </t>
    </r>
    <r>
      <rPr>
        <b/>
        <sz val="10"/>
        <rFont val="Times New Roman"/>
        <family val="1"/>
        <charset val="204"/>
      </rPr>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r>
  </si>
  <si>
    <t>3.07.00.0.000</t>
  </si>
  <si>
    <t>Раздел №7.Условно утвержденные расходы на первый и второй годы планового периода в соответствии с решением о местном бюджете муниципального района</t>
  </si>
</sst>
</file>

<file path=xl/styles.xml><?xml version="1.0" encoding="utf-8"?>
<styleSheet xmlns="http://schemas.openxmlformats.org/spreadsheetml/2006/main">
  <numFmts count="12">
    <numFmt numFmtId="164" formatCode="_-* #,##0&quot;р.&quot;_-;\-* #,##0&quot;р.&quot;_-;_-* &quot;-&quot;&quot;р.&quot;_-;_-@_-"/>
    <numFmt numFmtId="165" formatCode="0\.00\.00\.0\.000"/>
    <numFmt numFmtId="166" formatCode="0.000"/>
    <numFmt numFmtId="167" formatCode="000\.00\.00"/>
    <numFmt numFmtId="168" formatCode="000"/>
    <numFmt numFmtId="169" formatCode="00\.0\.0000"/>
    <numFmt numFmtId="170" formatCode="#,##0.0"/>
    <numFmt numFmtId="171" formatCode="#,##0.0;[Red]\-#,##0.0;0.0"/>
    <numFmt numFmtId="172" formatCode="00\.00"/>
    <numFmt numFmtId="173" formatCode="0.0"/>
    <numFmt numFmtId="174" formatCode="#,##0.000"/>
    <numFmt numFmtId="175" formatCode="0\.00\.00\.0\.00"/>
  </numFmts>
  <fonts count="13">
    <font>
      <sz val="11"/>
      <color theme="1"/>
      <name val="Calibri"/>
      <family val="2"/>
      <charset val="204"/>
      <scheme val="minor"/>
    </font>
    <font>
      <sz val="10"/>
      <name val="Arial"/>
      <family val="2"/>
      <charset val="204"/>
    </font>
    <font>
      <sz val="8"/>
      <name val="Arial"/>
      <family val="2"/>
      <charset val="204"/>
    </font>
    <font>
      <b/>
      <sz val="8"/>
      <name val="Arial"/>
      <family val="2"/>
      <charset val="204"/>
    </font>
    <font>
      <sz val="8"/>
      <color theme="1"/>
      <name val="Arial"/>
      <family val="2"/>
      <charset val="204"/>
    </font>
    <font>
      <sz val="10"/>
      <name val="Arial"/>
      <family val="2"/>
      <charset val="204"/>
    </font>
    <font>
      <b/>
      <sz val="8"/>
      <color theme="1"/>
      <name val="Arial"/>
      <family val="2"/>
      <charset val="204"/>
    </font>
    <font>
      <sz val="8"/>
      <name val="Times New Roman"/>
      <family val="1"/>
      <charset val="204"/>
    </font>
    <font>
      <i/>
      <sz val="8"/>
      <color theme="1"/>
      <name val="Arial"/>
      <family val="2"/>
      <charset val="204"/>
    </font>
    <font>
      <sz val="8"/>
      <color rgb="FFFF0000"/>
      <name val="Arial"/>
      <family val="2"/>
      <charset val="204"/>
    </font>
    <font>
      <sz val="10"/>
      <name val="Arial"/>
      <family val="2"/>
      <charset val="204"/>
    </font>
    <font>
      <sz val="10"/>
      <name val="Times New Roman"/>
      <family val="1"/>
      <charset val="204"/>
    </font>
    <font>
      <b/>
      <sz val="10"/>
      <name val="Times New Roman"/>
      <family val="1"/>
      <charset val="204"/>
    </font>
  </fonts>
  <fills count="6">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indexed="9"/>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8"/>
      </left>
      <right/>
      <top style="thin">
        <color indexed="64"/>
      </top>
      <bottom/>
      <diagonal/>
    </border>
  </borders>
  <cellStyleXfs count="10">
    <xf numFmtId="0" fontId="0" fillId="0" borderId="0"/>
    <xf numFmtId="0" fontId="1" fillId="0" borderId="0"/>
    <xf numFmtId="0" fontId="5"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82">
    <xf numFmtId="0" fontId="0" fillId="0" borderId="0" xfId="0"/>
    <xf numFmtId="165" fontId="3" fillId="0" borderId="1" xfId="1" applyNumberFormat="1" applyFont="1" applyFill="1" applyBorder="1" applyAlignment="1" applyProtection="1">
      <alignment horizontal="left" vertical="top" wrapText="1"/>
      <protection hidden="1"/>
    </xf>
    <xf numFmtId="165" fontId="2" fillId="0" borderId="1" xfId="1" applyNumberFormat="1" applyFont="1" applyFill="1" applyBorder="1" applyAlignment="1" applyProtection="1">
      <alignment horizontal="left" vertical="top"/>
      <protection hidden="1"/>
    </xf>
    <xf numFmtId="0" fontId="2" fillId="0" borderId="1" xfId="1" applyNumberFormat="1" applyFont="1" applyFill="1" applyBorder="1" applyAlignment="1" applyProtection="1">
      <alignment horizontal="left" vertical="top" wrapText="1"/>
      <protection hidden="1"/>
    </xf>
    <xf numFmtId="49" fontId="3" fillId="0" borderId="1" xfId="1" applyNumberFormat="1" applyFont="1" applyFill="1" applyBorder="1" applyAlignment="1" applyProtection="1">
      <alignment horizontal="left" vertical="top" wrapText="1"/>
      <protection hidden="1"/>
    </xf>
    <xf numFmtId="49" fontId="2" fillId="0" borderId="1" xfId="1" applyNumberFormat="1" applyFont="1" applyFill="1" applyBorder="1" applyAlignment="1" applyProtection="1">
      <alignment vertical="top"/>
      <protection hidden="1"/>
    </xf>
    <xf numFmtId="49" fontId="3" fillId="0" borderId="1" xfId="1" applyNumberFormat="1" applyFont="1" applyFill="1" applyBorder="1" applyAlignment="1" applyProtection="1">
      <alignment horizontal="center" vertical="top" wrapText="1"/>
      <protection hidden="1"/>
    </xf>
    <xf numFmtId="0" fontId="4" fillId="0" borderId="0" xfId="1" applyFont="1" applyFill="1" applyBorder="1" applyAlignment="1" applyProtection="1">
      <alignment vertical="top"/>
      <protection hidden="1"/>
    </xf>
    <xf numFmtId="165" fontId="4" fillId="0" borderId="1" xfId="1" applyNumberFormat="1" applyFont="1" applyFill="1" applyBorder="1" applyAlignment="1" applyProtection="1">
      <alignment horizontal="left" vertical="top"/>
      <protection hidden="1"/>
    </xf>
    <xf numFmtId="0" fontId="4" fillId="0" borderId="1" xfId="1" applyNumberFormat="1" applyFont="1" applyFill="1" applyBorder="1" applyAlignment="1" applyProtection="1">
      <alignment horizontal="left" vertical="top" wrapText="1"/>
      <protection hidden="1"/>
    </xf>
    <xf numFmtId="0" fontId="4" fillId="0" borderId="0" xfId="1" applyFont="1"/>
    <xf numFmtId="49" fontId="2" fillId="0" borderId="1" xfId="2" applyNumberFormat="1" applyFont="1" applyFill="1" applyBorder="1" applyAlignment="1" applyProtection="1">
      <alignment horizontal="left"/>
      <protection hidden="1"/>
    </xf>
    <xf numFmtId="49" fontId="2" fillId="0" borderId="1" xfId="2" applyNumberFormat="1" applyFont="1" applyFill="1" applyBorder="1" applyAlignment="1" applyProtection="1">
      <alignment horizontal="center"/>
      <protection hidden="1"/>
    </xf>
    <xf numFmtId="0" fontId="2" fillId="0" borderId="3" xfId="2" applyNumberFormat="1" applyFont="1" applyFill="1" applyBorder="1" applyAlignment="1" applyProtection="1">
      <alignment horizontal="center"/>
      <protection hidden="1"/>
    </xf>
    <xf numFmtId="169" fontId="2" fillId="0" borderId="1" xfId="2" applyNumberFormat="1" applyFont="1" applyFill="1" applyBorder="1" applyAlignment="1" applyProtection="1">
      <alignment horizontal="left"/>
      <protection hidden="1"/>
    </xf>
    <xf numFmtId="49" fontId="2" fillId="4" borderId="1" xfId="2" applyNumberFormat="1" applyFont="1" applyFill="1" applyBorder="1" applyAlignment="1" applyProtection="1">
      <alignment horizontal="right"/>
      <protection hidden="1"/>
    </xf>
    <xf numFmtId="49" fontId="2" fillId="0" borderId="1" xfId="2" applyNumberFormat="1" applyFont="1" applyFill="1" applyBorder="1" applyAlignment="1" applyProtection="1">
      <alignment horizontal="right"/>
      <protection hidden="1"/>
    </xf>
    <xf numFmtId="167" fontId="2" fillId="0" borderId="1" xfId="2" applyNumberFormat="1" applyFont="1" applyFill="1" applyBorder="1" applyAlignment="1" applyProtection="1">
      <alignment horizontal="center"/>
      <protection hidden="1"/>
    </xf>
    <xf numFmtId="49" fontId="7" fillId="0" borderId="1" xfId="2" applyNumberFormat="1" applyFont="1" applyBorder="1" applyAlignment="1">
      <alignment horizontal="right"/>
    </xf>
    <xf numFmtId="169" fontId="7" fillId="0" borderId="1" xfId="2" applyNumberFormat="1" applyFont="1" applyBorder="1" applyAlignment="1">
      <alignment horizontal="center"/>
    </xf>
    <xf numFmtId="49" fontId="2" fillId="0" borderId="1" xfId="2" applyNumberFormat="1" applyFont="1" applyFill="1" applyBorder="1" applyAlignment="1" applyProtection="1">
      <alignment horizontal="left" vertical="top"/>
      <protection hidden="1"/>
    </xf>
    <xf numFmtId="168" fontId="2" fillId="0" borderId="1" xfId="2" applyNumberFormat="1" applyFont="1" applyFill="1" applyBorder="1" applyAlignment="1" applyProtection="1">
      <alignment horizontal="left" vertical="top"/>
      <protection hidden="1"/>
    </xf>
    <xf numFmtId="168" fontId="2" fillId="0" borderId="1" xfId="2" applyNumberFormat="1" applyFont="1" applyFill="1" applyBorder="1" applyAlignment="1" applyProtection="1">
      <alignment horizontal="left"/>
      <protection hidden="1"/>
    </xf>
    <xf numFmtId="49" fontId="2" fillId="0" borderId="1" xfId="2" applyNumberFormat="1" applyFont="1" applyFill="1" applyBorder="1" applyAlignment="1" applyProtection="1">
      <alignment horizontal="left" vertical="top" wrapText="1"/>
      <protection hidden="1"/>
    </xf>
    <xf numFmtId="169" fontId="2" fillId="0" borderId="1" xfId="2" applyNumberFormat="1" applyFont="1" applyFill="1" applyBorder="1" applyAlignment="1" applyProtection="1">
      <alignment horizontal="left" vertical="top"/>
      <protection hidden="1"/>
    </xf>
    <xf numFmtId="49" fontId="2" fillId="5" borderId="1" xfId="2" applyNumberFormat="1" applyFont="1" applyFill="1" applyBorder="1" applyAlignment="1" applyProtection="1">
      <alignment horizontal="center" vertical="top" wrapText="1"/>
      <protection hidden="1"/>
    </xf>
    <xf numFmtId="49" fontId="2" fillId="5" borderId="1" xfId="2" applyNumberFormat="1" applyFont="1" applyFill="1" applyBorder="1" applyAlignment="1" applyProtection="1">
      <alignment horizontal="right"/>
      <protection hidden="1"/>
    </xf>
    <xf numFmtId="165" fontId="6" fillId="2" borderId="1" xfId="1" applyNumberFormat="1" applyFont="1" applyFill="1" applyBorder="1" applyAlignment="1" applyProtection="1">
      <alignment horizontal="left" vertical="top"/>
      <protection hidden="1"/>
    </xf>
    <xf numFmtId="0" fontId="6" fillId="2" borderId="1" xfId="1" applyNumberFormat="1" applyFont="1" applyFill="1" applyBorder="1" applyAlignment="1" applyProtection="1">
      <alignment horizontal="left" vertical="top" wrapText="1"/>
      <protection hidden="1"/>
    </xf>
    <xf numFmtId="49" fontId="2" fillId="0" borderId="1" xfId="2" applyNumberFormat="1" applyFont="1" applyFill="1" applyBorder="1" applyAlignment="1" applyProtection="1">
      <alignment horizontal="center" wrapText="1"/>
      <protection hidden="1"/>
    </xf>
    <xf numFmtId="168" fontId="2" fillId="0" borderId="1" xfId="2" applyNumberFormat="1" applyFont="1" applyFill="1" applyBorder="1" applyAlignment="1" applyProtection="1">
      <protection hidden="1"/>
    </xf>
    <xf numFmtId="168" fontId="2" fillId="5" borderId="1" xfId="2" applyNumberFormat="1" applyFont="1" applyFill="1" applyBorder="1" applyAlignment="1" applyProtection="1">
      <protection hidden="1"/>
    </xf>
    <xf numFmtId="0" fontId="6" fillId="0" borderId="0" xfId="1" applyFont="1" applyFill="1" applyBorder="1" applyAlignment="1" applyProtection="1">
      <alignment vertical="top"/>
      <protection hidden="1"/>
    </xf>
    <xf numFmtId="165" fontId="6" fillId="0" borderId="1" xfId="1" applyNumberFormat="1" applyFont="1" applyFill="1" applyBorder="1" applyAlignment="1" applyProtection="1">
      <alignment horizontal="left" vertical="top"/>
      <protection hidden="1"/>
    </xf>
    <xf numFmtId="0" fontId="6" fillId="0" borderId="1" xfId="1" applyNumberFormat="1" applyFont="1" applyFill="1" applyBorder="1" applyAlignment="1" applyProtection="1">
      <alignment horizontal="left" vertical="top" wrapText="1"/>
      <protection hidden="1"/>
    </xf>
    <xf numFmtId="0" fontId="6" fillId="0" borderId="0" xfId="1" applyFont="1"/>
    <xf numFmtId="0" fontId="4" fillId="0" borderId="0" xfId="1" applyFont="1" applyFill="1"/>
    <xf numFmtId="0" fontId="6" fillId="0" borderId="0" xfId="1" applyFont="1" applyFill="1"/>
    <xf numFmtId="49" fontId="3" fillId="0" borderId="1" xfId="2" applyNumberFormat="1" applyFont="1" applyFill="1" applyBorder="1" applyAlignment="1" applyProtection="1">
      <alignment horizontal="left" vertical="top" wrapText="1"/>
      <protection hidden="1"/>
    </xf>
    <xf numFmtId="0" fontId="4" fillId="0" borderId="1" xfId="1" applyFont="1" applyBorder="1"/>
    <xf numFmtId="165" fontId="6" fillId="0" borderId="1" xfId="1" applyNumberFormat="1" applyFont="1" applyFill="1" applyBorder="1" applyAlignment="1" applyProtection="1">
      <alignment horizontal="left" vertical="top" wrapText="1"/>
      <protection hidden="1"/>
    </xf>
    <xf numFmtId="165" fontId="6" fillId="2" borderId="1" xfId="1" applyNumberFormat="1" applyFont="1" applyFill="1" applyBorder="1" applyAlignment="1" applyProtection="1">
      <alignment vertical="top" wrapText="1"/>
      <protection hidden="1"/>
    </xf>
    <xf numFmtId="165" fontId="4" fillId="0" borderId="1" xfId="1" applyNumberFormat="1" applyFont="1" applyFill="1" applyBorder="1" applyAlignment="1" applyProtection="1">
      <alignment vertical="top" wrapText="1"/>
      <protection hidden="1"/>
    </xf>
    <xf numFmtId="165" fontId="6" fillId="0" borderId="1" xfId="1" applyNumberFormat="1" applyFont="1" applyFill="1" applyBorder="1" applyAlignment="1" applyProtection="1">
      <alignment vertical="top" wrapText="1"/>
      <protection hidden="1"/>
    </xf>
    <xf numFmtId="0" fontId="4" fillId="0" borderId="0" xfId="1" applyFont="1" applyProtection="1">
      <protection hidden="1"/>
    </xf>
    <xf numFmtId="49" fontId="6" fillId="0" borderId="1" xfId="1" applyNumberFormat="1" applyFont="1" applyFill="1" applyBorder="1" applyAlignment="1" applyProtection="1">
      <alignment horizontal="center"/>
      <protection hidden="1"/>
    </xf>
    <xf numFmtId="168" fontId="2" fillId="5" borderId="1" xfId="2" applyNumberFormat="1" applyFont="1" applyFill="1" applyBorder="1" applyAlignment="1"/>
    <xf numFmtId="49" fontId="4" fillId="0" borderId="0" xfId="1" applyNumberFormat="1" applyFont="1" applyAlignment="1">
      <alignment horizontal="center"/>
    </xf>
    <xf numFmtId="0" fontId="4" fillId="4" borderId="1" xfId="2" applyNumberFormat="1" applyFont="1" applyFill="1" applyBorder="1" applyAlignment="1">
      <alignment horizontal="justify" wrapText="1"/>
    </xf>
    <xf numFmtId="0" fontId="4" fillId="0" borderId="1" xfId="2" applyFont="1" applyBorder="1" applyAlignment="1">
      <alignment horizontal="justify" wrapText="1"/>
    </xf>
    <xf numFmtId="0" fontId="4" fillId="4" borderId="1" xfId="2" applyNumberFormat="1" applyFont="1" applyFill="1" applyBorder="1" applyAlignment="1" applyProtection="1">
      <alignment horizontal="justify" wrapText="1"/>
      <protection hidden="1"/>
    </xf>
    <xf numFmtId="166" fontId="4" fillId="0" borderId="1" xfId="2" applyNumberFormat="1" applyFont="1" applyFill="1" applyBorder="1" applyAlignment="1" applyProtection="1">
      <alignment horizontal="justify" wrapText="1"/>
      <protection hidden="1"/>
    </xf>
    <xf numFmtId="0" fontId="4" fillId="0" borderId="1" xfId="1" applyNumberFormat="1" applyFont="1" applyFill="1" applyBorder="1" applyAlignment="1" applyProtection="1">
      <alignment horizontal="justify" wrapText="1"/>
      <protection hidden="1"/>
    </xf>
    <xf numFmtId="0" fontId="6" fillId="2" borderId="1" xfId="1" applyNumberFormat="1" applyFont="1" applyFill="1" applyBorder="1" applyAlignment="1" applyProtection="1">
      <alignment horizontal="justify" wrapText="1"/>
      <protection hidden="1"/>
    </xf>
    <xf numFmtId="0" fontId="4" fillId="0" borderId="1" xfId="2" applyNumberFormat="1" applyFont="1" applyFill="1" applyBorder="1" applyAlignment="1" applyProtection="1">
      <alignment horizontal="justify" wrapText="1"/>
      <protection hidden="1"/>
    </xf>
    <xf numFmtId="0" fontId="4" fillId="5" borderId="1" xfId="2" applyNumberFormat="1" applyFont="1" applyFill="1" applyBorder="1" applyAlignment="1" applyProtection="1">
      <alignment horizontal="justify" wrapText="1"/>
      <protection hidden="1"/>
    </xf>
    <xf numFmtId="166" fontId="4" fillId="4" borderId="1" xfId="2" applyNumberFormat="1" applyFont="1" applyFill="1" applyBorder="1" applyAlignment="1" applyProtection="1">
      <alignment horizontal="justify" wrapText="1"/>
      <protection hidden="1"/>
    </xf>
    <xf numFmtId="0" fontId="4" fillId="4" borderId="1" xfId="2" applyFont="1" applyFill="1" applyBorder="1" applyAlignment="1">
      <alignment horizontal="justify" wrapText="1"/>
    </xf>
    <xf numFmtId="0" fontId="4" fillId="0" borderId="1" xfId="1" applyFont="1" applyBorder="1" applyAlignment="1">
      <alignment horizontal="justify"/>
    </xf>
    <xf numFmtId="0" fontId="4" fillId="0" borderId="0" xfId="1" applyFont="1" applyAlignment="1">
      <alignment horizontal="justify"/>
    </xf>
    <xf numFmtId="165" fontId="6" fillId="2" borderId="1" xfId="1" applyNumberFormat="1" applyFont="1" applyFill="1" applyBorder="1" applyAlignment="1" applyProtection="1">
      <alignment horizontal="justify" wrapText="1"/>
      <protection hidden="1"/>
    </xf>
    <xf numFmtId="0" fontId="4" fillId="0" borderId="1" xfId="0" applyNumberFormat="1" applyFont="1" applyBorder="1" applyAlignment="1">
      <alignment horizontal="justify" wrapText="1"/>
    </xf>
    <xf numFmtId="165" fontId="4" fillId="0" borderId="1" xfId="1" applyNumberFormat="1" applyFont="1" applyFill="1" applyBorder="1" applyAlignment="1" applyProtection="1">
      <alignment horizontal="justify" wrapText="1"/>
      <protection hidden="1"/>
    </xf>
    <xf numFmtId="165" fontId="6" fillId="0" borderId="1" xfId="1" applyNumberFormat="1" applyFont="1" applyFill="1" applyBorder="1" applyAlignment="1" applyProtection="1">
      <alignment horizontal="justify" wrapText="1"/>
      <protection hidden="1"/>
    </xf>
    <xf numFmtId="0" fontId="4" fillId="0" borderId="1" xfId="0" applyNumberFormat="1" applyFont="1" applyFill="1" applyBorder="1" applyAlignment="1">
      <alignment horizontal="justify" wrapText="1"/>
    </xf>
    <xf numFmtId="165" fontId="6" fillId="3" borderId="1" xfId="1" applyNumberFormat="1" applyFont="1" applyFill="1" applyBorder="1" applyAlignment="1" applyProtection="1">
      <alignment horizontal="justify" wrapText="1"/>
      <protection hidden="1"/>
    </xf>
    <xf numFmtId="0" fontId="4" fillId="4" borderId="1" xfId="2" applyFont="1" applyFill="1" applyBorder="1" applyAlignment="1">
      <alignment horizontal="center" vertical="center" wrapText="1"/>
    </xf>
    <xf numFmtId="0" fontId="4" fillId="0" borderId="1" xfId="2" applyNumberFormat="1" applyFont="1" applyFill="1" applyBorder="1" applyAlignment="1" applyProtection="1">
      <alignment horizontal="center" vertical="center" wrapText="1"/>
      <protection hidden="1"/>
    </xf>
    <xf numFmtId="0" fontId="4" fillId="4" borderId="1" xfId="2" applyNumberFormat="1" applyFont="1" applyFill="1" applyBorder="1" applyAlignment="1" applyProtection="1">
      <alignment horizontal="center" vertical="center" wrapText="1"/>
      <protection hidden="1"/>
    </xf>
    <xf numFmtId="166" fontId="4" fillId="0" borderId="1" xfId="2" applyNumberFormat="1" applyFont="1" applyFill="1" applyBorder="1" applyAlignment="1" applyProtection="1">
      <alignment horizontal="center" vertical="center" wrapText="1"/>
      <protection hidden="1"/>
    </xf>
    <xf numFmtId="0" fontId="4" fillId="0" borderId="1" xfId="1" applyNumberFormat="1" applyFont="1" applyFill="1" applyBorder="1" applyAlignment="1" applyProtection="1">
      <alignment horizontal="center" vertical="center" wrapText="1"/>
      <protection hidden="1"/>
    </xf>
    <xf numFmtId="0" fontId="6" fillId="2" borderId="1" xfId="1" applyNumberFormat="1" applyFont="1" applyFill="1" applyBorder="1" applyAlignment="1" applyProtection="1">
      <alignment horizontal="center" vertical="center" wrapText="1"/>
      <protection hidden="1"/>
    </xf>
    <xf numFmtId="14" fontId="4" fillId="4" borderId="1" xfId="2" applyNumberFormat="1" applyFont="1" applyFill="1" applyBorder="1" applyAlignment="1" applyProtection="1">
      <alignment horizontal="center" vertical="center" wrapText="1"/>
      <protection hidden="1"/>
    </xf>
    <xf numFmtId="0" fontId="4" fillId="5" borderId="1" xfId="2" applyNumberFormat="1" applyFont="1" applyFill="1" applyBorder="1" applyAlignment="1" applyProtection="1">
      <alignment horizontal="center" vertical="center" wrapText="1"/>
      <protection hidden="1"/>
    </xf>
    <xf numFmtId="0" fontId="4" fillId="0" borderId="1" xfId="2" applyFont="1" applyBorder="1" applyAlignment="1">
      <alignment horizontal="center" vertical="center" wrapText="1"/>
    </xf>
    <xf numFmtId="166" fontId="4" fillId="4" borderId="1" xfId="2" applyNumberFormat="1" applyFont="1" applyFill="1" applyBorder="1" applyAlignment="1" applyProtection="1">
      <alignment horizontal="center" vertical="center" wrapText="1"/>
      <protection hidden="1"/>
    </xf>
    <xf numFmtId="167" fontId="4" fillId="4" borderId="1" xfId="2" applyNumberFormat="1" applyFont="1" applyFill="1" applyBorder="1" applyAlignment="1" applyProtection="1">
      <alignment horizontal="center" vertical="center" wrapText="1"/>
      <protection hidden="1"/>
    </xf>
    <xf numFmtId="168" fontId="4" fillId="4" borderId="1" xfId="2" applyNumberFormat="1" applyFont="1" applyFill="1" applyBorder="1" applyAlignment="1" applyProtection="1">
      <alignment horizontal="center" vertical="center" wrapText="1"/>
      <protection hidden="1"/>
    </xf>
    <xf numFmtId="0" fontId="4" fillId="0" borderId="1" xfId="1" applyFont="1" applyBorder="1" applyAlignment="1">
      <alignment horizontal="center" vertical="center"/>
    </xf>
    <xf numFmtId="0" fontId="4" fillId="0" borderId="0" xfId="1" applyFont="1" applyAlignment="1">
      <alignment horizontal="center" vertical="center"/>
    </xf>
    <xf numFmtId="165" fontId="6" fillId="2" borderId="1" xfId="1" applyNumberFormat="1" applyFont="1" applyFill="1" applyBorder="1" applyAlignment="1" applyProtection="1">
      <alignment horizontal="center" vertical="center" wrapText="1"/>
      <protection hidden="1"/>
    </xf>
    <xf numFmtId="165" fontId="4" fillId="0" borderId="1" xfId="1" applyNumberFormat="1" applyFont="1" applyFill="1" applyBorder="1" applyAlignment="1" applyProtection="1">
      <alignment horizontal="center" vertical="center" wrapText="1"/>
      <protection hidden="1"/>
    </xf>
    <xf numFmtId="165" fontId="6" fillId="0" borderId="1" xfId="1" applyNumberFormat="1" applyFont="1" applyFill="1" applyBorder="1" applyAlignment="1" applyProtection="1">
      <alignment horizontal="center" vertical="center" wrapText="1"/>
      <protection hidden="1"/>
    </xf>
    <xf numFmtId="165" fontId="6" fillId="3" borderId="1" xfId="1" applyNumberFormat="1" applyFont="1" applyFill="1" applyBorder="1" applyAlignment="1" applyProtection="1">
      <alignment horizontal="center" vertical="center" wrapText="1"/>
      <protection hidden="1"/>
    </xf>
    <xf numFmtId="0" fontId="6" fillId="0" borderId="1" xfId="1" applyNumberFormat="1" applyFont="1" applyFill="1" applyBorder="1" applyAlignment="1" applyProtection="1">
      <alignment horizontal="center" vertical="center"/>
      <protection hidden="1"/>
    </xf>
    <xf numFmtId="49" fontId="6"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49" fontId="6" fillId="2" borderId="1" xfId="1" applyNumberFormat="1" applyFont="1" applyFill="1" applyBorder="1" applyAlignment="1" applyProtection="1">
      <alignment horizontal="center"/>
      <protection hidden="1"/>
    </xf>
    <xf numFmtId="49" fontId="6" fillId="2" borderId="1" xfId="1" applyNumberFormat="1" applyFont="1" applyFill="1" applyBorder="1" applyAlignment="1" applyProtection="1">
      <alignment horizontal="center" wrapText="1"/>
      <protection hidden="1"/>
    </xf>
    <xf numFmtId="49" fontId="4" fillId="4" borderId="1" xfId="2" applyNumberFormat="1" applyFont="1" applyFill="1" applyBorder="1" applyAlignment="1" applyProtection="1">
      <alignment horizontal="center" wrapText="1"/>
      <protection hidden="1"/>
    </xf>
    <xf numFmtId="49" fontId="4" fillId="4" borderId="1" xfId="2" applyNumberFormat="1" applyFont="1" applyFill="1" applyBorder="1" applyAlignment="1" applyProtection="1">
      <alignment horizontal="center"/>
      <protection hidden="1"/>
    </xf>
    <xf numFmtId="169" fontId="4" fillId="0" borderId="1" xfId="2" applyNumberFormat="1" applyFont="1" applyFill="1" applyBorder="1" applyAlignment="1" applyProtection="1">
      <alignment horizontal="center"/>
      <protection hidden="1"/>
    </xf>
    <xf numFmtId="168" fontId="4" fillId="4" borderId="1" xfId="2" applyNumberFormat="1" applyFont="1" applyFill="1" applyBorder="1" applyAlignment="1" applyProtection="1">
      <alignment horizontal="center"/>
      <protection hidden="1"/>
    </xf>
    <xf numFmtId="49" fontId="4" fillId="0" borderId="1" xfId="2" applyNumberFormat="1" applyFont="1" applyFill="1" applyBorder="1" applyAlignment="1" applyProtection="1">
      <alignment horizontal="center" wrapText="1"/>
      <protection hidden="1"/>
    </xf>
    <xf numFmtId="49" fontId="4" fillId="0" borderId="1" xfId="2" applyNumberFormat="1" applyFont="1" applyFill="1" applyBorder="1" applyAlignment="1" applyProtection="1">
      <alignment horizontal="center"/>
      <protection hidden="1"/>
    </xf>
    <xf numFmtId="167" fontId="4" fillId="0" borderId="1" xfId="2" applyNumberFormat="1" applyFont="1" applyFill="1" applyBorder="1" applyAlignment="1" applyProtection="1">
      <alignment horizontal="center"/>
      <protection hidden="1"/>
    </xf>
    <xf numFmtId="168" fontId="4" fillId="0" borderId="1" xfId="2" applyNumberFormat="1" applyFont="1" applyFill="1" applyBorder="1" applyAlignment="1" applyProtection="1">
      <alignment horizontal="center"/>
      <protection hidden="1"/>
    </xf>
    <xf numFmtId="0" fontId="4" fillId="0" borderId="1" xfId="2" applyNumberFormat="1" applyFont="1" applyFill="1" applyBorder="1" applyAlignment="1" applyProtection="1">
      <alignment horizontal="center"/>
      <protection hidden="1"/>
    </xf>
    <xf numFmtId="165" fontId="6" fillId="0" borderId="1" xfId="1" applyNumberFormat="1" applyFont="1" applyFill="1" applyBorder="1" applyAlignment="1" applyProtection="1">
      <alignment horizontal="center" wrapText="1"/>
      <protection hidden="1"/>
    </xf>
    <xf numFmtId="167" fontId="4" fillId="4" borderId="1" xfId="2" applyNumberFormat="1" applyFont="1" applyFill="1" applyBorder="1" applyAlignment="1" applyProtection="1">
      <alignment horizontal="center"/>
      <protection hidden="1"/>
    </xf>
    <xf numFmtId="49" fontId="4" fillId="4" borderId="1" xfId="0" applyNumberFormat="1" applyFont="1" applyFill="1" applyBorder="1" applyAlignment="1">
      <alignment horizontal="center" wrapText="1"/>
    </xf>
    <xf numFmtId="170" fontId="6" fillId="0" borderId="1" xfId="1" applyNumberFormat="1" applyFont="1" applyFill="1" applyBorder="1" applyAlignment="1" applyProtection="1">
      <alignment horizontal="right"/>
      <protection hidden="1"/>
    </xf>
    <xf numFmtId="170" fontId="4" fillId="0" borderId="1" xfId="1" applyNumberFormat="1" applyFont="1" applyFill="1" applyBorder="1" applyAlignment="1" applyProtection="1">
      <alignment horizontal="right"/>
      <protection hidden="1"/>
    </xf>
    <xf numFmtId="170" fontId="6" fillId="2" borderId="1" xfId="1" applyNumberFormat="1" applyFont="1" applyFill="1" applyBorder="1" applyAlignment="1" applyProtection="1">
      <alignment horizontal="right"/>
      <protection hidden="1"/>
    </xf>
    <xf numFmtId="170" fontId="4" fillId="4" borderId="1" xfId="2" applyNumberFormat="1" applyFont="1" applyFill="1" applyBorder="1" applyAlignment="1" applyProtection="1">
      <alignment horizontal="right"/>
      <protection hidden="1"/>
    </xf>
    <xf numFmtId="170" fontId="4" fillId="0" borderId="1" xfId="2" applyNumberFormat="1" applyFont="1" applyFill="1" applyBorder="1" applyAlignment="1" applyProtection="1">
      <alignment horizontal="right"/>
      <protection hidden="1"/>
    </xf>
    <xf numFmtId="170" fontId="4" fillId="0" borderId="1" xfId="2" applyNumberFormat="1" applyFont="1" applyBorder="1" applyAlignment="1">
      <alignment horizontal="right"/>
    </xf>
    <xf numFmtId="170" fontId="4" fillId="4" borderId="1" xfId="2" applyNumberFormat="1" applyFont="1" applyFill="1" applyBorder="1" applyAlignment="1">
      <alignment horizontal="right"/>
    </xf>
    <xf numFmtId="170" fontId="6" fillId="3" borderId="1" xfId="1" applyNumberFormat="1" applyFont="1" applyFill="1" applyBorder="1" applyAlignment="1" applyProtection="1">
      <alignment horizontal="right"/>
      <protection hidden="1"/>
    </xf>
    <xf numFmtId="170" fontId="8" fillId="0" borderId="1" xfId="0" applyNumberFormat="1" applyFont="1" applyFill="1" applyBorder="1" applyAlignment="1">
      <alignment horizontal="right"/>
    </xf>
    <xf numFmtId="170" fontId="4" fillId="0" borderId="1" xfId="0" applyNumberFormat="1" applyFont="1" applyFill="1" applyBorder="1" applyAlignment="1">
      <alignment horizontal="right"/>
    </xf>
    <xf numFmtId="170" fontId="4" fillId="0" borderId="0" xfId="1" applyNumberFormat="1" applyFont="1" applyAlignment="1">
      <alignment horizontal="right"/>
    </xf>
    <xf numFmtId="49" fontId="4" fillId="0" borderId="0" xfId="1" applyNumberFormat="1" applyFont="1" applyAlignment="1" applyProtection="1">
      <alignment horizontal="center"/>
      <protection hidden="1"/>
    </xf>
    <xf numFmtId="0" fontId="4" fillId="0" borderId="0" xfId="1" applyFont="1" applyAlignment="1" applyProtection="1">
      <alignment horizontal="justify"/>
      <protection hidden="1"/>
    </xf>
    <xf numFmtId="0" fontId="4" fillId="0" borderId="0" xfId="1" applyFont="1" applyAlignment="1" applyProtection="1">
      <alignment horizontal="center" vertical="center"/>
      <protection hidden="1"/>
    </xf>
    <xf numFmtId="0" fontId="4" fillId="0" borderId="0" xfId="1" applyFont="1" applyAlignment="1">
      <alignment horizontal="center"/>
    </xf>
    <xf numFmtId="170" fontId="6" fillId="0" borderId="0" xfId="1" applyNumberFormat="1" applyFont="1" applyAlignment="1" applyProtection="1">
      <alignment horizontal="right"/>
      <protection hidden="1"/>
    </xf>
    <xf numFmtId="170" fontId="4" fillId="0" borderId="0" xfId="1" applyNumberFormat="1" applyFont="1" applyAlignment="1" applyProtection="1">
      <alignment horizontal="right"/>
      <protection hidden="1"/>
    </xf>
    <xf numFmtId="0" fontId="6" fillId="0" borderId="0" xfId="1" applyFont="1" applyProtection="1">
      <protection hidden="1"/>
    </xf>
    <xf numFmtId="49" fontId="6" fillId="0" borderId="0" xfId="1" applyNumberFormat="1" applyFont="1" applyAlignment="1" applyProtection="1">
      <alignment horizontal="center"/>
      <protection hidden="1"/>
    </xf>
    <xf numFmtId="170" fontId="6" fillId="5" borderId="0" xfId="0" applyNumberFormat="1" applyFont="1" applyFill="1" applyAlignment="1">
      <alignment horizontal="right" wrapText="1"/>
    </xf>
    <xf numFmtId="0" fontId="6" fillId="5" borderId="0" xfId="0" applyNumberFormat="1" applyFont="1" applyFill="1" applyAlignment="1">
      <alignment vertical="top" wrapText="1"/>
    </xf>
    <xf numFmtId="0" fontId="4" fillId="0" borderId="0" xfId="1" applyFont="1" applyBorder="1" applyProtection="1">
      <protection hidden="1"/>
    </xf>
    <xf numFmtId="0" fontId="4" fillId="0" borderId="0" xfId="1" applyNumberFormat="1" applyFont="1" applyFill="1" applyBorder="1" applyAlignment="1" applyProtection="1">
      <alignment horizontal="justify"/>
      <protection hidden="1"/>
    </xf>
    <xf numFmtId="0" fontId="4" fillId="0" borderId="0" xfId="1" applyNumberFormat="1" applyFont="1" applyFill="1" applyBorder="1" applyAlignment="1" applyProtection="1">
      <alignment horizontal="center" vertical="center"/>
      <protection hidden="1"/>
    </xf>
    <xf numFmtId="49" fontId="6" fillId="0" borderId="1" xfId="1" applyNumberFormat="1" applyFont="1" applyFill="1" applyBorder="1" applyAlignment="1" applyProtection="1">
      <alignment horizontal="center" vertical="center"/>
      <protection hidden="1"/>
    </xf>
    <xf numFmtId="165" fontId="4" fillId="2" borderId="1" xfId="1" applyNumberFormat="1" applyFont="1" applyFill="1" applyBorder="1" applyAlignment="1" applyProtection="1">
      <alignment horizontal="left" vertical="top"/>
      <protection hidden="1"/>
    </xf>
    <xf numFmtId="170" fontId="4" fillId="4" borderId="1" xfId="0" applyNumberFormat="1" applyFont="1" applyFill="1" applyBorder="1" applyAlignment="1">
      <alignment horizontal="right" wrapText="1"/>
    </xf>
    <xf numFmtId="170" fontId="4" fillId="0" borderId="1" xfId="0" applyNumberFormat="1" applyFont="1" applyBorder="1" applyAlignment="1">
      <alignment horizontal="right"/>
    </xf>
    <xf numFmtId="49" fontId="4" fillId="5" borderId="1" xfId="2" applyNumberFormat="1" applyFont="1" applyFill="1" applyBorder="1" applyAlignment="1" applyProtection="1">
      <alignment horizontal="center" wrapText="1"/>
      <protection hidden="1"/>
    </xf>
    <xf numFmtId="49" fontId="4" fillId="5" borderId="1" xfId="2" applyNumberFormat="1" applyFont="1" applyFill="1" applyBorder="1" applyAlignment="1" applyProtection="1">
      <alignment horizontal="center"/>
      <protection hidden="1"/>
    </xf>
    <xf numFmtId="168" fontId="4" fillId="5" borderId="1" xfId="2" applyNumberFormat="1" applyFont="1" applyFill="1" applyBorder="1" applyAlignment="1" applyProtection="1">
      <alignment horizontal="center"/>
      <protection hidden="1"/>
    </xf>
    <xf numFmtId="170" fontId="4" fillId="5" borderId="1" xfId="2" applyNumberFormat="1" applyFont="1" applyFill="1" applyBorder="1" applyAlignment="1" applyProtection="1">
      <alignment horizontal="right"/>
      <protection hidden="1"/>
    </xf>
    <xf numFmtId="170" fontId="4" fillId="0" borderId="4" xfId="2" applyNumberFormat="1" applyFont="1" applyFill="1" applyBorder="1" applyAlignment="1" applyProtection="1">
      <alignment horizontal="right"/>
      <protection hidden="1"/>
    </xf>
    <xf numFmtId="168" fontId="4" fillId="5" borderId="1" xfId="2" applyNumberFormat="1" applyFont="1" applyFill="1" applyBorder="1" applyAlignment="1">
      <alignment horizontal="center"/>
    </xf>
    <xf numFmtId="170" fontId="4" fillId="5" borderId="1" xfId="2" applyNumberFormat="1" applyFont="1" applyFill="1" applyBorder="1" applyAlignment="1">
      <alignment horizontal="right"/>
    </xf>
    <xf numFmtId="171" fontId="4" fillId="5" borderId="1" xfId="2" applyNumberFormat="1" applyFont="1" applyFill="1" applyBorder="1" applyAlignment="1" applyProtection="1">
      <alignment horizontal="center"/>
      <protection hidden="1"/>
    </xf>
    <xf numFmtId="170" fontId="4" fillId="0" borderId="1" xfId="2" applyNumberFormat="1" applyFont="1" applyFill="1" applyBorder="1" applyAlignment="1">
      <alignment horizontal="right"/>
    </xf>
    <xf numFmtId="166" fontId="4" fillId="4" borderId="1" xfId="2" applyNumberFormat="1" applyFont="1" applyFill="1" applyBorder="1" applyAlignment="1" applyProtection="1">
      <alignment horizontal="center"/>
      <protection hidden="1"/>
    </xf>
    <xf numFmtId="49" fontId="4" fillId="0" borderId="1" xfId="2" applyNumberFormat="1" applyFont="1" applyBorder="1" applyAlignment="1">
      <alignment horizontal="center"/>
    </xf>
    <xf numFmtId="170" fontId="4" fillId="0" borderId="4" xfId="2" applyNumberFormat="1" applyFont="1" applyFill="1" applyBorder="1" applyAlignment="1">
      <alignment horizontal="right"/>
    </xf>
    <xf numFmtId="170" fontId="4" fillId="4" borderId="1" xfId="2" applyNumberFormat="1" applyFont="1" applyFill="1" applyBorder="1" applyAlignment="1" applyProtection="1">
      <alignment horizontal="right" wrapText="1"/>
      <protection hidden="1"/>
    </xf>
    <xf numFmtId="166" fontId="4" fillId="0" borderId="1" xfId="2" applyNumberFormat="1" applyFont="1" applyFill="1" applyBorder="1" applyAlignment="1" applyProtection="1">
      <alignment horizontal="center"/>
      <protection hidden="1"/>
    </xf>
    <xf numFmtId="166" fontId="4" fillId="4" borderId="1" xfId="2" applyNumberFormat="1" applyFont="1" applyFill="1" applyBorder="1" applyAlignment="1">
      <alignment horizontal="center" vertical="center" wrapText="1"/>
    </xf>
    <xf numFmtId="14" fontId="4" fillId="0" borderId="1" xfId="2" applyNumberFormat="1" applyFont="1" applyFill="1" applyBorder="1" applyAlignment="1" applyProtection="1">
      <alignment horizontal="center"/>
      <protection hidden="1"/>
    </xf>
    <xf numFmtId="167" fontId="4" fillId="0" borderId="1" xfId="2" applyNumberFormat="1" applyFont="1" applyFill="1" applyBorder="1" applyAlignment="1" applyProtection="1">
      <alignment horizontal="center" vertical="center" wrapText="1"/>
      <protection hidden="1"/>
    </xf>
    <xf numFmtId="168" fontId="4" fillId="0" borderId="1" xfId="2" applyNumberFormat="1" applyFont="1" applyFill="1" applyBorder="1" applyAlignment="1" applyProtection="1">
      <alignment horizontal="center" vertical="center" wrapText="1"/>
      <protection hidden="1"/>
    </xf>
    <xf numFmtId="169" fontId="4" fillId="0" borderId="1" xfId="2" applyNumberFormat="1" applyFont="1" applyBorder="1" applyAlignment="1">
      <alignment horizontal="center"/>
    </xf>
    <xf numFmtId="49" fontId="4" fillId="4" borderId="1" xfId="2" applyNumberFormat="1" applyFont="1" applyFill="1" applyBorder="1" applyAlignment="1">
      <alignment horizontal="center" vertical="center" wrapText="1"/>
    </xf>
    <xf numFmtId="1" fontId="4" fillId="5" borderId="1" xfId="2" applyNumberFormat="1" applyFont="1" applyFill="1" applyBorder="1" applyAlignment="1" applyProtection="1">
      <alignment horizontal="center" wrapText="1"/>
      <protection hidden="1"/>
    </xf>
    <xf numFmtId="164" fontId="4" fillId="0" borderId="1" xfId="2" applyNumberFormat="1" applyFont="1" applyFill="1" applyBorder="1" applyAlignment="1" applyProtection="1">
      <alignment horizontal="center"/>
      <protection hidden="1"/>
    </xf>
    <xf numFmtId="170" fontId="4" fillId="0" borderId="0" xfId="1" applyNumberFormat="1" applyFont="1" applyFill="1" applyAlignment="1" applyProtection="1">
      <alignment horizontal="right"/>
      <protection hidden="1"/>
    </xf>
    <xf numFmtId="49" fontId="6" fillId="0" borderId="8" xfId="1" applyNumberFormat="1" applyFont="1" applyBorder="1" applyAlignment="1" applyProtection="1">
      <alignment horizontal="center" vertical="center"/>
      <protection hidden="1"/>
    </xf>
    <xf numFmtId="0" fontId="6" fillId="0" borderId="4" xfId="1" applyNumberFormat="1" applyFont="1" applyFill="1" applyBorder="1" applyAlignment="1" applyProtection="1">
      <alignment horizontal="center" vertical="center"/>
      <protection hidden="1"/>
    </xf>
    <xf numFmtId="170" fontId="6" fillId="3" borderId="4" xfId="1" applyNumberFormat="1" applyFont="1" applyFill="1" applyBorder="1" applyAlignment="1" applyProtection="1">
      <alignment horizontal="right"/>
      <protection hidden="1"/>
    </xf>
    <xf numFmtId="49" fontId="6" fillId="2" borderId="8" xfId="1" applyNumberFormat="1" applyFont="1" applyFill="1" applyBorder="1" applyAlignment="1" applyProtection="1">
      <alignment horizontal="center" wrapText="1"/>
      <protection hidden="1"/>
    </xf>
    <xf numFmtId="170" fontId="6" fillId="2" borderId="4" xfId="1" applyNumberFormat="1" applyFont="1" applyFill="1" applyBorder="1" applyAlignment="1" applyProtection="1">
      <alignment horizontal="right"/>
      <protection hidden="1"/>
    </xf>
    <xf numFmtId="49" fontId="6" fillId="0" borderId="8" xfId="1" applyNumberFormat="1" applyFont="1" applyFill="1" applyBorder="1" applyAlignment="1" applyProtection="1">
      <alignment horizontal="center" wrapText="1"/>
      <protection hidden="1"/>
    </xf>
    <xf numFmtId="170" fontId="6" fillId="0" borderId="4" xfId="1" applyNumberFormat="1" applyFont="1" applyFill="1" applyBorder="1" applyAlignment="1" applyProtection="1">
      <alignment horizontal="right"/>
      <protection hidden="1"/>
    </xf>
    <xf numFmtId="49" fontId="4" fillId="0" borderId="8" xfId="1" applyNumberFormat="1" applyFont="1" applyFill="1" applyBorder="1" applyAlignment="1" applyProtection="1">
      <alignment horizontal="center" wrapText="1"/>
      <protection hidden="1"/>
    </xf>
    <xf numFmtId="170" fontId="4" fillId="4" borderId="4" xfId="2" applyNumberFormat="1" applyFont="1" applyFill="1" applyBorder="1" applyAlignment="1" applyProtection="1">
      <alignment horizontal="right"/>
      <protection hidden="1"/>
    </xf>
    <xf numFmtId="170" fontId="4" fillId="4" borderId="4" xfId="2" applyNumberFormat="1" applyFont="1" applyFill="1" applyBorder="1" applyAlignment="1">
      <alignment horizontal="right"/>
    </xf>
    <xf numFmtId="49" fontId="4" fillId="0" borderId="8" xfId="1" applyNumberFormat="1" applyFont="1" applyFill="1" applyBorder="1" applyAlignment="1" applyProtection="1">
      <alignment horizontal="center"/>
      <protection hidden="1"/>
    </xf>
    <xf numFmtId="170" fontId="4" fillId="0" borderId="4" xfId="1" applyNumberFormat="1" applyFont="1" applyFill="1" applyBorder="1" applyAlignment="1" applyProtection="1">
      <alignment horizontal="right"/>
      <protection hidden="1"/>
    </xf>
    <xf numFmtId="170" fontId="4" fillId="4" borderId="4" xfId="0" applyNumberFormat="1" applyFont="1" applyFill="1" applyBorder="1" applyAlignment="1">
      <alignment horizontal="right" wrapText="1"/>
    </xf>
    <xf numFmtId="170" fontId="4" fillId="0" borderId="4" xfId="0" applyNumberFormat="1" applyFont="1" applyBorder="1" applyAlignment="1">
      <alignment horizontal="right"/>
    </xf>
    <xf numFmtId="49" fontId="6" fillId="2" borderId="8" xfId="1" applyNumberFormat="1" applyFont="1" applyFill="1" applyBorder="1" applyAlignment="1" applyProtection="1">
      <alignment horizontal="center"/>
      <protection hidden="1"/>
    </xf>
    <xf numFmtId="49" fontId="6" fillId="0" borderId="8" xfId="1" applyNumberFormat="1" applyFont="1" applyFill="1" applyBorder="1" applyAlignment="1" applyProtection="1">
      <alignment horizontal="center"/>
      <protection hidden="1"/>
    </xf>
    <xf numFmtId="170" fontId="4" fillId="4" borderId="4" xfId="2" applyNumberFormat="1" applyFont="1" applyFill="1" applyBorder="1" applyAlignment="1" applyProtection="1">
      <alignment horizontal="right" wrapText="1"/>
      <protection hidden="1"/>
    </xf>
    <xf numFmtId="49" fontId="4" fillId="3" borderId="8" xfId="1" applyNumberFormat="1" applyFont="1" applyFill="1" applyBorder="1" applyAlignment="1" applyProtection="1">
      <alignment horizontal="center"/>
      <protection hidden="1"/>
    </xf>
    <xf numFmtId="170" fontId="8" fillId="0" borderId="4" xfId="0" applyNumberFormat="1" applyFont="1" applyFill="1" applyBorder="1" applyAlignment="1">
      <alignment horizontal="right"/>
    </xf>
    <xf numFmtId="170" fontId="4" fillId="0" borderId="4" xfId="0" applyNumberFormat="1" applyFont="1" applyFill="1" applyBorder="1" applyAlignment="1">
      <alignment horizontal="right"/>
    </xf>
    <xf numFmtId="170" fontId="4" fillId="5" borderId="4" xfId="2" applyNumberFormat="1" applyFont="1" applyFill="1" applyBorder="1" applyAlignment="1" applyProtection="1">
      <alignment horizontal="right"/>
      <protection hidden="1"/>
    </xf>
    <xf numFmtId="49" fontId="4" fillId="0" borderId="9" xfId="1" applyNumberFormat="1" applyFont="1" applyBorder="1" applyAlignment="1" applyProtection="1">
      <alignment horizontal="center"/>
      <protection hidden="1"/>
    </xf>
    <xf numFmtId="0" fontId="6" fillId="0" borderId="10" xfId="1" applyNumberFormat="1" applyFont="1" applyFill="1" applyBorder="1" applyAlignment="1" applyProtection="1">
      <alignment horizontal="justify"/>
      <protection hidden="1"/>
    </xf>
    <xf numFmtId="0" fontId="6" fillId="0" borderId="10" xfId="1" applyNumberFormat="1" applyFont="1" applyFill="1" applyBorder="1" applyAlignment="1" applyProtection="1">
      <alignment horizontal="center" vertical="center"/>
      <protection hidden="1"/>
    </xf>
    <xf numFmtId="49" fontId="6" fillId="0" borderId="10" xfId="1" applyNumberFormat="1" applyFont="1" applyFill="1" applyBorder="1" applyAlignment="1" applyProtection="1">
      <alignment horizontal="center"/>
      <protection hidden="1"/>
    </xf>
    <xf numFmtId="49" fontId="4" fillId="0" borderId="10" xfId="1" applyNumberFormat="1" applyFont="1" applyFill="1" applyBorder="1" applyAlignment="1" applyProtection="1">
      <alignment horizontal="center"/>
      <protection hidden="1"/>
    </xf>
    <xf numFmtId="170" fontId="6" fillId="0" borderId="10" xfId="1" applyNumberFormat="1" applyFont="1" applyFill="1" applyBorder="1" applyAlignment="1" applyProtection="1">
      <alignment horizontal="right"/>
      <protection hidden="1"/>
    </xf>
    <xf numFmtId="170" fontId="6" fillId="0" borderId="11" xfId="1" applyNumberFormat="1" applyFont="1" applyFill="1" applyBorder="1" applyAlignment="1" applyProtection="1">
      <alignment horizontal="right"/>
      <protection hidden="1"/>
    </xf>
    <xf numFmtId="170" fontId="4" fillId="0" borderId="1" xfId="2" applyNumberFormat="1" applyFont="1" applyFill="1" applyBorder="1" applyAlignment="1" applyProtection="1">
      <alignment horizontal="right" wrapText="1"/>
      <protection hidden="1"/>
    </xf>
    <xf numFmtId="167" fontId="2" fillId="0" borderId="1" xfId="2" applyNumberFormat="1" applyFont="1" applyFill="1" applyBorder="1" applyAlignment="1" applyProtection="1">
      <alignment horizontal="center" vertical="top"/>
      <protection hidden="1"/>
    </xf>
    <xf numFmtId="168" fontId="2" fillId="0" borderId="1" xfId="2" applyNumberFormat="1" applyFont="1" applyFill="1" applyBorder="1" applyAlignment="1" applyProtection="1">
      <alignment horizontal="center" vertical="top"/>
      <protection hidden="1"/>
    </xf>
    <xf numFmtId="170" fontId="9" fillId="4" borderId="1" xfId="2" applyNumberFormat="1" applyFont="1" applyFill="1" applyBorder="1" applyAlignment="1" applyProtection="1">
      <alignment horizontal="right"/>
      <protection hidden="1"/>
    </xf>
    <xf numFmtId="170" fontId="4" fillId="2" borderId="1" xfId="2" applyNumberFormat="1" applyFont="1" applyFill="1" applyBorder="1" applyAlignment="1" applyProtection="1">
      <alignment horizontal="right"/>
      <protection hidden="1"/>
    </xf>
    <xf numFmtId="170" fontId="4" fillId="2" borderId="4" xfId="2" applyNumberFormat="1" applyFont="1" applyFill="1" applyBorder="1" applyAlignment="1" applyProtection="1">
      <alignment horizontal="right"/>
      <protection hidden="1"/>
    </xf>
    <xf numFmtId="170" fontId="4" fillId="2" borderId="1" xfId="2" applyNumberFormat="1" applyFont="1" applyFill="1" applyBorder="1" applyAlignment="1">
      <alignment horizontal="right"/>
    </xf>
    <xf numFmtId="170" fontId="4" fillId="2" borderId="4" xfId="2" applyNumberFormat="1" applyFont="1" applyFill="1" applyBorder="1" applyAlignment="1">
      <alignment horizontal="right"/>
    </xf>
    <xf numFmtId="170" fontId="4" fillId="2" borderId="1" xfId="1" applyNumberFormat="1" applyFont="1" applyFill="1" applyBorder="1" applyAlignment="1" applyProtection="1">
      <alignment horizontal="right"/>
      <protection hidden="1"/>
    </xf>
    <xf numFmtId="170" fontId="9" fillId="4" borderId="4" xfId="2" applyNumberFormat="1" applyFont="1" applyFill="1" applyBorder="1" applyAlignment="1" applyProtection="1">
      <alignment horizontal="right"/>
      <protection hidden="1"/>
    </xf>
    <xf numFmtId="0" fontId="11" fillId="0" borderId="1" xfId="1" applyNumberFormat="1" applyFont="1" applyFill="1" applyBorder="1" applyAlignment="1" applyProtection="1">
      <alignment horizontal="center"/>
      <protection hidden="1"/>
    </xf>
    <xf numFmtId="0" fontId="11" fillId="0" borderId="1" xfId="0" applyFont="1" applyFill="1" applyBorder="1" applyAlignment="1">
      <alignment horizontal="left" vertical="top" wrapText="1"/>
    </xf>
    <xf numFmtId="0" fontId="11" fillId="0" borderId="1" xfId="2" applyFont="1" applyFill="1" applyBorder="1"/>
    <xf numFmtId="0" fontId="12" fillId="0" borderId="1" xfId="2" applyFont="1" applyFill="1" applyBorder="1"/>
    <xf numFmtId="0" fontId="1" fillId="0" borderId="0" xfId="2" applyFont="1" applyFill="1" applyBorder="1" applyProtection="1">
      <protection hidden="1"/>
    </xf>
    <xf numFmtId="170" fontId="11" fillId="0" borderId="1" xfId="2" applyNumberFormat="1" applyFont="1" applyFill="1" applyBorder="1" applyAlignment="1" applyProtection="1">
      <alignment horizontal="right"/>
      <protection hidden="1"/>
    </xf>
    <xf numFmtId="170" fontId="11" fillId="0" borderId="1" xfId="1" applyNumberFormat="1" applyFont="1" applyFill="1" applyBorder="1" applyAlignment="1" applyProtection="1">
      <alignment horizontal="right"/>
      <protection hidden="1"/>
    </xf>
    <xf numFmtId="170" fontId="12" fillId="0" borderId="1" xfId="1" applyNumberFormat="1" applyFont="1" applyFill="1" applyBorder="1" applyAlignment="1" applyProtection="1">
      <alignment horizontal="right"/>
      <protection hidden="1"/>
    </xf>
    <xf numFmtId="0" fontId="12" fillId="0" borderId="1" xfId="0" applyFont="1" applyFill="1" applyBorder="1" applyAlignment="1">
      <alignment vertical="top" wrapText="1"/>
    </xf>
    <xf numFmtId="0" fontId="12" fillId="0" borderId="1" xfId="0" applyFont="1" applyFill="1" applyBorder="1" applyAlignment="1">
      <alignment horizontal="center" wrapText="1"/>
    </xf>
    <xf numFmtId="172" fontId="12" fillId="0" borderId="13" xfId="2" applyNumberFormat="1" applyFont="1" applyFill="1" applyBorder="1" applyAlignment="1" applyProtection="1">
      <alignment horizontal="center" vertical="center" wrapText="1"/>
      <protection hidden="1"/>
    </xf>
    <xf numFmtId="167" fontId="12" fillId="0" borderId="13" xfId="2" applyNumberFormat="1" applyFont="1" applyFill="1" applyBorder="1" applyAlignment="1" applyProtection="1">
      <alignment horizontal="center" vertical="center" wrapText="1"/>
      <protection hidden="1"/>
    </xf>
    <xf numFmtId="168" fontId="12" fillId="0" borderId="13" xfId="2" applyNumberFormat="1" applyFont="1" applyFill="1" applyBorder="1" applyAlignment="1" applyProtection="1">
      <alignment horizontal="center" vertical="center" wrapText="1"/>
      <protection hidden="1"/>
    </xf>
    <xf numFmtId="0" fontId="11" fillId="0" borderId="1" xfId="2" applyNumberFormat="1" applyFont="1" applyFill="1" applyBorder="1" applyAlignment="1" applyProtection="1">
      <alignment horizontal="center" wrapText="1"/>
      <protection hidden="1"/>
    </xf>
    <xf numFmtId="173" fontId="11" fillId="0" borderId="1" xfId="2" applyNumberFormat="1" applyFont="1" applyFill="1" applyBorder="1" applyAlignment="1" applyProtection="1">
      <alignment horizontal="center"/>
      <protection hidden="1"/>
    </xf>
    <xf numFmtId="1" fontId="11" fillId="0" borderId="1" xfId="2" applyNumberFormat="1" applyFont="1" applyFill="1" applyBorder="1" applyAlignment="1" applyProtection="1">
      <alignment horizontal="center"/>
      <protection hidden="1"/>
    </xf>
    <xf numFmtId="170" fontId="12" fillId="0" borderId="1" xfId="2" applyNumberFormat="1" applyFont="1" applyFill="1" applyBorder="1" applyAlignment="1" applyProtection="1">
      <alignment horizontal="right"/>
      <protection hidden="1"/>
    </xf>
    <xf numFmtId="0" fontId="11" fillId="0" borderId="1" xfId="2" applyNumberFormat="1" applyFont="1" applyFill="1" applyBorder="1" applyAlignment="1" applyProtection="1">
      <alignment horizontal="center" vertical="top" wrapText="1"/>
      <protection hidden="1"/>
    </xf>
    <xf numFmtId="49" fontId="11" fillId="0" borderId="1" xfId="2" applyNumberFormat="1" applyFont="1" applyFill="1" applyBorder="1" applyAlignment="1" applyProtection="1">
      <alignment horizontal="center" wrapText="1"/>
      <protection hidden="1"/>
    </xf>
    <xf numFmtId="49" fontId="11" fillId="0" borderId="1" xfId="2" applyNumberFormat="1" applyFont="1" applyFill="1" applyBorder="1" applyAlignment="1" applyProtection="1">
      <alignment horizontal="center"/>
      <protection hidden="1"/>
    </xf>
    <xf numFmtId="167" fontId="11" fillId="0" borderId="1" xfId="2" applyNumberFormat="1" applyFont="1" applyFill="1" applyBorder="1" applyAlignment="1" applyProtection="1">
      <alignment horizontal="center"/>
      <protection hidden="1"/>
    </xf>
    <xf numFmtId="168" fontId="11" fillId="0" borderId="1" xfId="2" applyNumberFormat="1" applyFont="1" applyFill="1" applyBorder="1" applyAlignment="1" applyProtection="1">
      <alignment horizontal="center"/>
      <protection hidden="1"/>
    </xf>
    <xf numFmtId="0" fontId="11" fillId="0" borderId="1" xfId="2" applyNumberFormat="1" applyFont="1" applyFill="1" applyBorder="1" applyAlignment="1" applyProtection="1">
      <alignment horizontal="left" wrapText="1"/>
      <protection hidden="1"/>
    </xf>
    <xf numFmtId="0" fontId="11" fillId="0" borderId="1" xfId="2" applyFont="1" applyFill="1" applyBorder="1" applyAlignment="1">
      <alignment wrapText="1"/>
    </xf>
    <xf numFmtId="0" fontId="11" fillId="0" borderId="1" xfId="2" applyNumberFormat="1" applyFont="1" applyFill="1" applyBorder="1" applyAlignment="1" applyProtection="1">
      <alignment horizontal="left" vertical="top" wrapText="1"/>
      <protection hidden="1"/>
    </xf>
    <xf numFmtId="0" fontId="11" fillId="0" borderId="1" xfId="2" applyFont="1" applyFill="1" applyBorder="1" applyAlignment="1">
      <alignment horizontal="left" wrapText="1"/>
    </xf>
    <xf numFmtId="49" fontId="11" fillId="0" borderId="1" xfId="2" applyNumberFormat="1" applyFont="1" applyFill="1" applyBorder="1" applyAlignment="1" applyProtection="1">
      <alignment horizontal="right"/>
      <protection hidden="1"/>
    </xf>
    <xf numFmtId="170" fontId="11" fillId="0" borderId="1" xfId="2" applyNumberFormat="1" applyFont="1" applyFill="1" applyBorder="1" applyAlignment="1">
      <alignment horizontal="right"/>
    </xf>
    <xf numFmtId="49" fontId="11" fillId="0" borderId="1" xfId="2" applyNumberFormat="1" applyFont="1" applyFill="1" applyBorder="1" applyAlignment="1" applyProtection="1">
      <alignment horizontal="center" vertical="top" wrapText="1"/>
      <protection hidden="1"/>
    </xf>
    <xf numFmtId="49" fontId="11" fillId="0" borderId="1" xfId="2" applyNumberFormat="1" applyFont="1" applyFill="1" applyBorder="1" applyAlignment="1" applyProtection="1">
      <alignment horizontal="center" vertical="top"/>
      <protection hidden="1"/>
    </xf>
    <xf numFmtId="167" fontId="11" fillId="0" borderId="1" xfId="2" applyNumberFormat="1" applyFont="1" applyFill="1" applyBorder="1" applyAlignment="1" applyProtection="1">
      <alignment horizontal="center" vertical="top"/>
      <protection hidden="1"/>
    </xf>
    <xf numFmtId="168" fontId="11" fillId="0" borderId="1" xfId="2" applyNumberFormat="1" applyFont="1" applyFill="1" applyBorder="1" applyAlignment="1" applyProtection="1">
      <alignment horizontal="center" vertical="top"/>
      <protection hidden="1"/>
    </xf>
    <xf numFmtId="14" fontId="11" fillId="0" borderId="1" xfId="2" applyNumberFormat="1" applyFont="1" applyFill="1" applyBorder="1" applyAlignment="1" applyProtection="1">
      <alignment horizontal="left" wrapText="1"/>
      <protection hidden="1"/>
    </xf>
    <xf numFmtId="0" fontId="11" fillId="0" borderId="1" xfId="2" applyNumberFormat="1" applyFont="1" applyFill="1" applyBorder="1" applyAlignment="1" applyProtection="1">
      <alignment wrapText="1"/>
      <protection hidden="1"/>
    </xf>
    <xf numFmtId="171" fontId="11" fillId="0" borderId="1" xfId="2" applyNumberFormat="1" applyFont="1" applyFill="1" applyBorder="1" applyAlignment="1" applyProtection="1">
      <alignment horizontal="right"/>
      <protection hidden="1"/>
    </xf>
    <xf numFmtId="165" fontId="12" fillId="0" borderId="1" xfId="1" applyNumberFormat="1" applyFont="1" applyFill="1" applyBorder="1" applyAlignment="1" applyProtection="1">
      <alignment horizontal="left"/>
      <protection hidden="1"/>
    </xf>
    <xf numFmtId="0" fontId="12" fillId="0" borderId="1" xfId="0" applyFont="1" applyFill="1" applyBorder="1" applyAlignment="1">
      <alignment vertical="center" wrapText="1"/>
    </xf>
    <xf numFmtId="0" fontId="12" fillId="0" borderId="1" xfId="2" applyNumberFormat="1" applyFont="1" applyFill="1" applyBorder="1" applyAlignment="1" applyProtection="1">
      <alignment horizontal="left" vertical="top" wrapText="1"/>
      <protection hidden="1"/>
    </xf>
    <xf numFmtId="49" fontId="12" fillId="0" borderId="1" xfId="2" applyNumberFormat="1" applyFont="1" applyFill="1" applyBorder="1" applyAlignment="1" applyProtection="1">
      <alignment horizontal="center" wrapText="1"/>
      <protection hidden="1"/>
    </xf>
    <xf numFmtId="49" fontId="12" fillId="0" borderId="1" xfId="2" applyNumberFormat="1" applyFont="1" applyFill="1" applyBorder="1" applyAlignment="1" applyProtection="1">
      <alignment horizontal="right"/>
      <protection hidden="1"/>
    </xf>
    <xf numFmtId="168" fontId="12" fillId="0" borderId="1" xfId="2" applyNumberFormat="1" applyFont="1" applyFill="1" applyBorder="1" applyAlignment="1" applyProtection="1">
      <alignment horizontal="center"/>
      <protection hidden="1"/>
    </xf>
    <xf numFmtId="165" fontId="11" fillId="0" borderId="1" xfId="1" applyNumberFormat="1" applyFont="1" applyFill="1" applyBorder="1" applyAlignment="1" applyProtection="1">
      <alignment horizontal="left"/>
      <protection hidden="1"/>
    </xf>
    <xf numFmtId="0" fontId="11" fillId="0" borderId="1" xfId="0" applyFont="1" applyFill="1" applyBorder="1" applyAlignment="1">
      <alignment vertical="center" wrapText="1"/>
    </xf>
    <xf numFmtId="49" fontId="11" fillId="0" borderId="1" xfId="1" applyNumberFormat="1" applyFont="1" applyFill="1" applyBorder="1" applyAlignment="1" applyProtection="1">
      <alignment horizontal="center" wrapText="1"/>
      <protection hidden="1"/>
    </xf>
    <xf numFmtId="0" fontId="12" fillId="0" borderId="1" xfId="2" applyFont="1" applyFill="1" applyBorder="1" applyAlignment="1" applyProtection="1">
      <alignment vertical="top" wrapText="1"/>
      <protection hidden="1"/>
    </xf>
    <xf numFmtId="0" fontId="11" fillId="0" borderId="1" xfId="2" applyFont="1" applyFill="1" applyBorder="1" applyAlignment="1" applyProtection="1">
      <alignment vertical="top" wrapText="1"/>
      <protection hidden="1"/>
    </xf>
    <xf numFmtId="0" fontId="11" fillId="0" borderId="1" xfId="1" applyNumberFormat="1" applyFont="1" applyFill="1" applyBorder="1" applyAlignment="1" applyProtection="1">
      <alignment horizontal="left" wrapText="1"/>
      <protection hidden="1"/>
    </xf>
    <xf numFmtId="0" fontId="11" fillId="0" borderId="1" xfId="1" applyNumberFormat="1" applyFont="1" applyFill="1" applyBorder="1" applyAlignment="1" applyProtection="1">
      <alignment horizontal="center" vertical="center"/>
      <protection hidden="1"/>
    </xf>
    <xf numFmtId="0" fontId="11" fillId="0" borderId="1" xfId="2" applyFont="1" applyFill="1" applyBorder="1" applyAlignment="1">
      <alignment horizontal="center" wrapText="1"/>
    </xf>
    <xf numFmtId="0" fontId="11" fillId="0" borderId="1" xfId="2" applyNumberFormat="1" applyFont="1" applyFill="1" applyBorder="1" applyAlignment="1" applyProtection="1">
      <alignment horizontal="center" vertical="center" wrapText="1"/>
      <protection hidden="1"/>
    </xf>
    <xf numFmtId="14" fontId="11" fillId="0" borderId="1" xfId="2" applyNumberFormat="1" applyFont="1" applyFill="1" applyBorder="1" applyAlignment="1" applyProtection="1">
      <alignment horizontal="center" vertical="center" wrapText="1"/>
      <protection hidden="1"/>
    </xf>
    <xf numFmtId="2" fontId="11" fillId="0" borderId="1" xfId="2" applyNumberFormat="1" applyFont="1" applyFill="1" applyBorder="1" applyAlignment="1" applyProtection="1">
      <alignment horizontal="justify" vertical="top" wrapText="1"/>
      <protection hidden="1"/>
    </xf>
    <xf numFmtId="0" fontId="11" fillId="0" borderId="1" xfId="2" applyFont="1" applyFill="1" applyBorder="1" applyAlignment="1">
      <alignment horizontal="justify" wrapText="1"/>
    </xf>
    <xf numFmtId="166" fontId="11" fillId="0" borderId="1" xfId="2" applyNumberFormat="1" applyFont="1" applyFill="1" applyBorder="1" applyAlignment="1" applyProtection="1">
      <alignment horizontal="justify" vertical="top" wrapText="1"/>
      <protection hidden="1"/>
    </xf>
    <xf numFmtId="166" fontId="11" fillId="0" borderId="1" xfId="2" applyNumberFormat="1" applyFont="1" applyFill="1" applyBorder="1" applyAlignment="1" applyProtection="1">
      <alignment horizontal="center"/>
      <protection hidden="1"/>
    </xf>
    <xf numFmtId="0" fontId="11" fillId="0" borderId="1" xfId="2" applyNumberFormat="1" applyFont="1" applyFill="1" applyBorder="1" applyAlignment="1" applyProtection="1">
      <alignment horizontal="center"/>
      <protection hidden="1"/>
    </xf>
    <xf numFmtId="0" fontId="11" fillId="0" borderId="1" xfId="2" applyNumberFormat="1" applyFont="1" applyFill="1" applyBorder="1" applyAlignment="1" applyProtection="1">
      <alignment horizontal="justify" wrapText="1"/>
      <protection hidden="1"/>
    </xf>
    <xf numFmtId="169" fontId="11" fillId="0" borderId="1" xfId="2" applyNumberFormat="1" applyFont="1" applyFill="1" applyBorder="1" applyAlignment="1" applyProtection="1">
      <alignment horizontal="center"/>
      <protection hidden="1"/>
    </xf>
    <xf numFmtId="0" fontId="11" fillId="0" borderId="1" xfId="3" applyNumberFormat="1" applyFont="1" applyFill="1" applyBorder="1" applyAlignment="1" applyProtection="1">
      <alignment horizontal="center" vertical="center"/>
      <protection hidden="1"/>
    </xf>
    <xf numFmtId="0" fontId="11" fillId="0" borderId="1" xfId="2" applyNumberFormat="1" applyFont="1" applyFill="1" applyBorder="1" applyAlignment="1" applyProtection="1">
      <alignment horizontal="justify" vertical="top" wrapText="1"/>
      <protection hidden="1"/>
    </xf>
    <xf numFmtId="49" fontId="11" fillId="0" borderId="1" xfId="2" applyNumberFormat="1" applyFont="1" applyFill="1" applyBorder="1" applyAlignment="1">
      <alignment horizontal="center"/>
    </xf>
    <xf numFmtId="170" fontId="11" fillId="0" borderId="1" xfId="2" applyNumberFormat="1" applyFont="1" applyFill="1" applyBorder="1" applyAlignment="1" applyProtection="1">
      <alignment horizontal="right"/>
      <protection locked="0"/>
    </xf>
    <xf numFmtId="0" fontId="11" fillId="0" borderId="1" xfId="1" applyNumberFormat="1" applyFont="1" applyFill="1" applyBorder="1" applyAlignment="1" applyProtection="1">
      <alignment horizontal="center" vertical="center" wrapText="1"/>
      <protection hidden="1"/>
    </xf>
    <xf numFmtId="0" fontId="12" fillId="0" borderId="1" xfId="0" applyFont="1" applyFill="1" applyBorder="1" applyAlignment="1">
      <alignment horizontal="left" vertical="center" wrapText="1"/>
    </xf>
    <xf numFmtId="167" fontId="12" fillId="0" borderId="1" xfId="2" applyNumberFormat="1" applyFont="1" applyFill="1" applyBorder="1" applyAlignment="1" applyProtection="1">
      <alignment horizontal="left" vertical="top"/>
      <protection hidden="1"/>
    </xf>
    <xf numFmtId="168" fontId="12" fillId="0" borderId="1" xfId="2" applyNumberFormat="1" applyFont="1" applyFill="1" applyBorder="1" applyAlignment="1" applyProtection="1">
      <alignment horizontal="left" vertical="top"/>
      <protection hidden="1"/>
    </xf>
    <xf numFmtId="170" fontId="12" fillId="0" borderId="1" xfId="2" applyNumberFormat="1" applyFont="1" applyFill="1" applyBorder="1" applyAlignment="1">
      <alignment horizontal="right"/>
    </xf>
    <xf numFmtId="167" fontId="11" fillId="0" borderId="1" xfId="2" applyNumberFormat="1" applyFont="1" applyFill="1" applyBorder="1" applyAlignment="1" applyProtection="1">
      <alignment horizontal="left" vertical="top"/>
      <protection hidden="1"/>
    </xf>
    <xf numFmtId="168" fontId="11" fillId="0" borderId="1" xfId="2" applyNumberFormat="1" applyFont="1" applyFill="1" applyBorder="1" applyAlignment="1" applyProtection="1">
      <alignment horizontal="left" vertical="top"/>
      <protection hidden="1"/>
    </xf>
    <xf numFmtId="0" fontId="11" fillId="0" borderId="1" xfId="2" applyNumberFormat="1" applyFont="1" applyFill="1" applyBorder="1" applyAlignment="1">
      <alignment horizontal="center" wrapText="1"/>
    </xf>
    <xf numFmtId="0" fontId="11" fillId="0" borderId="1" xfId="2" applyFont="1" applyFill="1" applyBorder="1" applyAlignment="1">
      <alignment horizontal="center" vertical="center" wrapText="1"/>
    </xf>
    <xf numFmtId="166" fontId="11" fillId="0" borderId="1" xfId="2" applyNumberFormat="1" applyFont="1" applyFill="1" applyBorder="1" applyAlignment="1" applyProtection="1">
      <alignment horizontal="center" wrapText="1"/>
      <protection hidden="1"/>
    </xf>
    <xf numFmtId="166" fontId="11" fillId="0" borderId="1" xfId="2" applyNumberFormat="1" applyFont="1" applyFill="1" applyBorder="1" applyAlignment="1" applyProtection="1">
      <alignment horizontal="center" vertical="center" wrapText="1"/>
      <protection hidden="1"/>
    </xf>
    <xf numFmtId="170" fontId="11" fillId="0" borderId="1" xfId="1" applyNumberFormat="1" applyFont="1" applyFill="1" applyBorder="1" applyAlignment="1">
      <alignment horizontal="right"/>
    </xf>
    <xf numFmtId="0" fontId="11" fillId="0" borderId="1" xfId="2" applyNumberFormat="1" applyFont="1" applyFill="1" applyBorder="1" applyAlignment="1">
      <alignment horizontal="center" vertical="top" wrapText="1"/>
    </xf>
    <xf numFmtId="166" fontId="11" fillId="0" borderId="1" xfId="2" applyNumberFormat="1" applyFont="1" applyFill="1" applyBorder="1" applyAlignment="1" applyProtection="1">
      <alignment horizontal="center" vertical="top" wrapText="1"/>
      <protection hidden="1"/>
    </xf>
    <xf numFmtId="0" fontId="11" fillId="0" borderId="1" xfId="0" applyFont="1" applyFill="1" applyBorder="1" applyAlignment="1">
      <alignment horizontal="center"/>
    </xf>
    <xf numFmtId="169" fontId="11" fillId="0" borderId="1" xfId="2" applyNumberFormat="1" applyFont="1" applyFill="1" applyBorder="1" applyAlignment="1" applyProtection="1">
      <alignment horizontal="center" vertical="top"/>
      <protection hidden="1"/>
    </xf>
    <xf numFmtId="49" fontId="11" fillId="0" borderId="1" xfId="1" applyNumberFormat="1" applyFont="1" applyFill="1" applyBorder="1" applyAlignment="1" applyProtection="1">
      <alignment horizontal="center" vertical="center"/>
      <protection hidden="1"/>
    </xf>
    <xf numFmtId="0" fontId="12" fillId="0" borderId="1" xfId="2" applyNumberFormat="1" applyFont="1" applyFill="1" applyBorder="1" applyAlignment="1" applyProtection="1">
      <alignment horizontal="center" wrapText="1"/>
      <protection hidden="1"/>
    </xf>
    <xf numFmtId="49" fontId="11" fillId="0" borderId="1" xfId="2" applyNumberFormat="1" applyFont="1" applyFill="1" applyBorder="1" applyAlignment="1" applyProtection="1">
      <alignment horizontal="left"/>
      <protection hidden="1"/>
    </xf>
    <xf numFmtId="170" fontId="11" fillId="0" borderId="1" xfId="2" applyNumberFormat="1" applyFont="1" applyFill="1" applyBorder="1" applyAlignment="1" applyProtection="1">
      <alignment horizontal="right" vertical="top"/>
      <protection hidden="1"/>
    </xf>
    <xf numFmtId="165" fontId="12" fillId="0" borderId="1" xfId="1" applyNumberFormat="1" applyFont="1" applyFill="1" applyBorder="1" applyAlignment="1" applyProtection="1">
      <alignment horizontal="center" vertical="top"/>
      <protection hidden="1"/>
    </xf>
    <xf numFmtId="1" fontId="11" fillId="0" borderId="1" xfId="2" applyNumberFormat="1" applyFont="1" applyFill="1" applyBorder="1" applyAlignment="1" applyProtection="1">
      <alignment horizontal="center" wrapText="1"/>
      <protection hidden="1"/>
    </xf>
    <xf numFmtId="0" fontId="12" fillId="0" borderId="1" xfId="2" applyNumberFormat="1" applyFont="1" applyFill="1" applyBorder="1" applyAlignment="1" applyProtection="1">
      <alignment vertical="top" wrapText="1"/>
      <protection hidden="1"/>
    </xf>
    <xf numFmtId="0" fontId="11" fillId="0" borderId="1" xfId="0" applyFont="1" applyFill="1" applyBorder="1" applyAlignment="1">
      <alignment vertical="top" wrapText="1"/>
    </xf>
    <xf numFmtId="49" fontId="11" fillId="0" borderId="1" xfId="2" applyNumberFormat="1" applyFont="1" applyFill="1" applyBorder="1" applyAlignment="1" applyProtection="1">
      <alignment horizontal="left" wrapText="1"/>
      <protection locked="0"/>
    </xf>
    <xf numFmtId="175" fontId="12" fillId="0" borderId="1" xfId="2" applyNumberFormat="1" applyFont="1" applyFill="1" applyBorder="1" applyAlignment="1" applyProtection="1">
      <alignment horizontal="left"/>
      <protection hidden="1"/>
    </xf>
    <xf numFmtId="0" fontId="12" fillId="0" borderId="1" xfId="1" applyNumberFormat="1" applyFont="1" applyFill="1" applyBorder="1" applyAlignment="1" applyProtection="1">
      <alignment wrapText="1"/>
      <protection hidden="1"/>
    </xf>
    <xf numFmtId="49" fontId="11" fillId="0" borderId="1" xfId="2" applyNumberFormat="1" applyFont="1" applyFill="1" applyBorder="1" applyAlignment="1" applyProtection="1">
      <alignment horizontal="center" vertical="center"/>
      <protection hidden="1"/>
    </xf>
    <xf numFmtId="0" fontId="11" fillId="0" borderId="1" xfId="2" applyNumberFormat="1" applyFont="1" applyFill="1" applyBorder="1" applyAlignment="1" applyProtection="1">
      <alignment vertical="top" wrapText="1"/>
      <protection hidden="1"/>
    </xf>
    <xf numFmtId="167" fontId="11" fillId="0" borderId="1" xfId="2" applyNumberFormat="1" applyFont="1" applyFill="1" applyBorder="1" applyAlignment="1" applyProtection="1">
      <alignment horizontal="left"/>
      <protection hidden="1"/>
    </xf>
    <xf numFmtId="175" fontId="11" fillId="0" borderId="1" xfId="2" applyNumberFormat="1" applyFont="1" applyFill="1" applyBorder="1" applyAlignment="1" applyProtection="1">
      <alignment horizontal="left"/>
      <protection hidden="1"/>
    </xf>
    <xf numFmtId="165" fontId="12" fillId="0" borderId="1" xfId="1" applyNumberFormat="1" applyFont="1" applyFill="1" applyBorder="1" applyAlignment="1" applyProtection="1">
      <alignment horizontal="left" vertical="center"/>
      <protection hidden="1"/>
    </xf>
    <xf numFmtId="49" fontId="12" fillId="0" borderId="1" xfId="2" applyNumberFormat="1" applyFont="1" applyFill="1" applyBorder="1" applyAlignment="1" applyProtection="1">
      <alignment horizontal="center"/>
      <protection hidden="1"/>
    </xf>
    <xf numFmtId="171" fontId="12" fillId="0" borderId="1" xfId="2" applyNumberFormat="1" applyFont="1" applyFill="1" applyBorder="1" applyAlignment="1" applyProtection="1">
      <alignment horizontal="right"/>
      <protection hidden="1"/>
    </xf>
    <xf numFmtId="49" fontId="11" fillId="0" borderId="1" xfId="2" applyNumberFormat="1" applyFont="1" applyFill="1" applyBorder="1" applyAlignment="1" applyProtection="1">
      <protection hidden="1"/>
    </xf>
    <xf numFmtId="49" fontId="11" fillId="0" borderId="1" xfId="1" applyNumberFormat="1" applyFont="1" applyFill="1" applyBorder="1" applyAlignment="1" applyProtection="1">
      <alignment horizontal="center"/>
      <protection hidden="1"/>
    </xf>
    <xf numFmtId="169" fontId="11" fillId="0" borderId="1" xfId="2" applyNumberFormat="1" applyFont="1" applyFill="1" applyBorder="1" applyAlignment="1" applyProtection="1">
      <protection hidden="1"/>
    </xf>
    <xf numFmtId="0" fontId="12" fillId="0" borderId="1" xfId="2" applyNumberFormat="1" applyFont="1" applyFill="1" applyBorder="1" applyAlignment="1" applyProtection="1">
      <alignment horizontal="left" vertical="center" wrapText="1"/>
      <protection hidden="1"/>
    </xf>
    <xf numFmtId="171" fontId="11" fillId="0" borderId="1" xfId="2" applyNumberFormat="1" applyFont="1" applyFill="1" applyBorder="1" applyAlignment="1" applyProtection="1">
      <alignment horizontal="center"/>
      <protection hidden="1"/>
    </xf>
    <xf numFmtId="0" fontId="12" fillId="0" borderId="1" xfId="2" applyFont="1" applyFill="1" applyBorder="1" applyAlignment="1">
      <alignment horizontal="center"/>
    </xf>
    <xf numFmtId="0" fontId="2" fillId="0" borderId="0" xfId="1" applyFont="1" applyFill="1" applyProtection="1">
      <protection hidden="1"/>
    </xf>
    <xf numFmtId="0" fontId="11" fillId="0" borderId="0" xfId="1" applyFont="1" applyFill="1" applyBorder="1" applyProtection="1">
      <protection hidden="1"/>
    </xf>
    <xf numFmtId="0" fontId="11" fillId="0" borderId="0" xfId="1" applyFont="1" applyFill="1" applyBorder="1" applyAlignment="1" applyProtection="1">
      <alignment horizontal="justify"/>
      <protection hidden="1"/>
    </xf>
    <xf numFmtId="0" fontId="11" fillId="0" borderId="0" xfId="1" applyFont="1" applyFill="1" applyBorder="1" applyAlignment="1" applyProtection="1">
      <alignment horizontal="center" vertical="center"/>
      <protection hidden="1"/>
    </xf>
    <xf numFmtId="49" fontId="11" fillId="0" borderId="0" xfId="1" applyNumberFormat="1" applyFont="1" applyFill="1" applyBorder="1" applyAlignment="1" applyProtection="1">
      <alignment horizontal="center"/>
      <protection hidden="1"/>
    </xf>
    <xf numFmtId="0" fontId="11" fillId="0" borderId="0" xfId="1" applyFont="1" applyFill="1" applyBorder="1" applyAlignment="1">
      <alignment horizontal="center"/>
    </xf>
    <xf numFmtId="170" fontId="11" fillId="0" borderId="0" xfId="1" applyNumberFormat="1" applyFont="1" applyFill="1" applyBorder="1" applyAlignment="1" applyProtection="1">
      <alignment horizontal="right"/>
      <protection hidden="1"/>
    </xf>
    <xf numFmtId="0" fontId="2" fillId="0" borderId="0" xfId="1" applyFont="1" applyFill="1"/>
    <xf numFmtId="49" fontId="12" fillId="0" borderId="0" xfId="1" applyNumberFormat="1" applyFont="1" applyFill="1" applyBorder="1" applyAlignment="1" applyProtection="1">
      <alignment horizontal="center"/>
      <protection hidden="1"/>
    </xf>
    <xf numFmtId="0" fontId="3" fillId="0" borderId="0" xfId="1" applyFont="1" applyFill="1" applyProtection="1">
      <protection hidden="1"/>
    </xf>
    <xf numFmtId="170" fontId="12" fillId="0" borderId="0" xfId="0" applyNumberFormat="1" applyFont="1" applyFill="1" applyBorder="1" applyAlignment="1">
      <alignment horizontal="right" wrapText="1"/>
    </xf>
    <xf numFmtId="0" fontId="3" fillId="0" borderId="0" xfId="0" applyNumberFormat="1" applyFont="1" applyFill="1" applyAlignment="1">
      <alignment vertical="top" wrapText="1"/>
    </xf>
    <xf numFmtId="49" fontId="11" fillId="0" borderId="0" xfId="1" applyNumberFormat="1" applyFont="1" applyFill="1" applyBorder="1" applyAlignment="1" applyProtection="1">
      <alignment horizontal="right"/>
      <protection hidden="1"/>
    </xf>
    <xf numFmtId="0" fontId="7" fillId="0" borderId="0" xfId="1" applyFont="1" applyFill="1" applyBorder="1" applyProtection="1">
      <protection hidden="1"/>
    </xf>
    <xf numFmtId="0" fontId="7" fillId="0" borderId="0" xfId="1" applyFont="1" applyFill="1" applyBorder="1" applyAlignment="1" applyProtection="1">
      <alignment horizontal="justify"/>
      <protection hidden="1"/>
    </xf>
    <xf numFmtId="0" fontId="7" fillId="0" borderId="0" xfId="1" applyFont="1" applyFill="1" applyBorder="1" applyAlignment="1" applyProtection="1">
      <alignment horizontal="center" vertical="center"/>
      <protection hidden="1"/>
    </xf>
    <xf numFmtId="49" fontId="7" fillId="0" borderId="0" xfId="1" applyNumberFormat="1" applyFont="1" applyFill="1" applyBorder="1" applyAlignment="1" applyProtection="1">
      <alignment horizontal="center"/>
      <protection hidden="1"/>
    </xf>
    <xf numFmtId="170" fontId="7" fillId="0" borderId="0" xfId="1" applyNumberFormat="1" applyFont="1" applyFill="1" applyBorder="1" applyAlignment="1" applyProtection="1">
      <alignment horizontal="right"/>
      <protection hidden="1"/>
    </xf>
    <xf numFmtId="0" fontId="7" fillId="0" borderId="0" xfId="1" applyNumberFormat="1" applyFont="1" applyFill="1" applyBorder="1" applyAlignment="1" applyProtection="1">
      <alignment horizontal="justify"/>
      <protection hidden="1"/>
    </xf>
    <xf numFmtId="0" fontId="7" fillId="0" borderId="0" xfId="1" applyNumberFormat="1" applyFont="1" applyFill="1" applyBorder="1" applyAlignment="1" applyProtection="1">
      <alignment horizontal="center" vertical="center"/>
      <protection hidden="1"/>
    </xf>
    <xf numFmtId="0" fontId="2" fillId="0" borderId="0" xfId="1" applyFont="1" applyFill="1" applyBorder="1" applyProtection="1">
      <protection hidden="1"/>
    </xf>
    <xf numFmtId="0" fontId="12" fillId="0" borderId="12" xfId="1" applyNumberFormat="1" applyFont="1" applyFill="1" applyBorder="1" applyAlignment="1" applyProtection="1">
      <alignment vertical="center" wrapText="1"/>
      <protection hidden="1"/>
    </xf>
    <xf numFmtId="0" fontId="12" fillId="0" borderId="16" xfId="1" applyNumberFormat="1" applyFont="1" applyFill="1" applyBorder="1" applyAlignment="1" applyProtection="1">
      <alignment horizontal="center" vertical="center" wrapText="1"/>
      <protection hidden="1"/>
    </xf>
    <xf numFmtId="0" fontId="12" fillId="0" borderId="12" xfId="1" applyNumberFormat="1" applyFont="1" applyFill="1" applyBorder="1" applyAlignment="1" applyProtection="1">
      <alignment horizontal="center" vertical="center" wrapText="1"/>
      <protection hidden="1"/>
    </xf>
    <xf numFmtId="0" fontId="12" fillId="0" borderId="13" xfId="1" applyNumberFormat="1" applyFont="1" applyFill="1" applyBorder="1" applyAlignment="1" applyProtection="1">
      <alignment horizontal="center" vertical="center" wrapText="1"/>
      <protection hidden="1"/>
    </xf>
    <xf numFmtId="0" fontId="12" fillId="0" borderId="13" xfId="1" applyNumberFormat="1" applyFont="1" applyFill="1" applyBorder="1" applyAlignment="1" applyProtection="1">
      <alignment horizontal="center" vertical="center" wrapText="1"/>
      <protection hidden="1"/>
    </xf>
    <xf numFmtId="0" fontId="12" fillId="0" borderId="1" xfId="1" applyNumberFormat="1" applyFont="1" applyFill="1" applyBorder="1" applyAlignment="1" applyProtection="1">
      <alignment horizontal="center" vertical="center" wrapText="1"/>
      <protection hidden="1"/>
    </xf>
    <xf numFmtId="0" fontId="12" fillId="0" borderId="1" xfId="1" applyNumberFormat="1" applyFont="1" applyFill="1" applyBorder="1" applyAlignment="1" applyProtection="1">
      <alignment horizontal="center" vertical="center"/>
      <protection hidden="1"/>
    </xf>
    <xf numFmtId="49" fontId="12" fillId="0" borderId="1" xfId="1" applyNumberFormat="1" applyFont="1" applyFill="1" applyBorder="1" applyAlignment="1" applyProtection="1">
      <alignment horizontal="center" vertical="center"/>
      <protection hidden="1"/>
    </xf>
    <xf numFmtId="0" fontId="12" fillId="0" borderId="3" xfId="1" applyNumberFormat="1" applyFont="1" applyFill="1" applyBorder="1" applyAlignment="1" applyProtection="1">
      <alignment horizontal="center" vertical="center"/>
      <protection hidden="1"/>
    </xf>
    <xf numFmtId="0" fontId="2" fillId="0" borderId="0" xfId="1" applyFont="1" applyFill="1" applyBorder="1" applyAlignment="1" applyProtection="1">
      <alignment vertical="top"/>
      <protection hidden="1"/>
    </xf>
    <xf numFmtId="165" fontId="12" fillId="0" borderId="12" xfId="1" applyNumberFormat="1" applyFont="1" applyFill="1" applyBorder="1" applyAlignment="1" applyProtection="1">
      <alignment horizontal="center" vertical="top" wrapText="1"/>
      <protection hidden="1"/>
    </xf>
    <xf numFmtId="170" fontId="12" fillId="0" borderId="12" xfId="1" applyNumberFormat="1" applyFont="1" applyFill="1" applyBorder="1" applyAlignment="1" applyProtection="1">
      <alignment horizontal="center"/>
      <protection hidden="1"/>
    </xf>
    <xf numFmtId="0" fontId="12" fillId="0" borderId="1" xfId="0" applyFont="1" applyFill="1" applyBorder="1" applyAlignment="1">
      <alignment horizontal="center" vertical="top" wrapText="1"/>
    </xf>
    <xf numFmtId="165" fontId="12" fillId="0" borderId="1" xfId="1" applyNumberFormat="1" applyFont="1" applyFill="1" applyBorder="1" applyAlignment="1" applyProtection="1">
      <alignment horizontal="center" vertical="top" wrapText="1"/>
      <protection hidden="1"/>
    </xf>
    <xf numFmtId="0" fontId="12" fillId="0" borderId="1" xfId="1" applyNumberFormat="1" applyFont="1" applyFill="1" applyBorder="1" applyAlignment="1" applyProtection="1">
      <alignment horizontal="center" vertical="top" wrapText="1"/>
      <protection hidden="1"/>
    </xf>
    <xf numFmtId="165" fontId="12" fillId="0" borderId="1" xfId="1" applyNumberFormat="1" applyFont="1" applyFill="1" applyBorder="1" applyAlignment="1" applyProtection="1">
      <alignment horizontal="center" wrapText="1"/>
      <protection hidden="1"/>
    </xf>
    <xf numFmtId="165" fontId="12" fillId="0" borderId="1" xfId="1" applyNumberFormat="1" applyFont="1" applyFill="1" applyBorder="1" applyAlignment="1" applyProtection="1">
      <alignment horizontal="center" vertical="center" wrapText="1"/>
      <protection hidden="1"/>
    </xf>
    <xf numFmtId="49" fontId="12" fillId="0" borderId="1" xfId="1" applyNumberFormat="1" applyFont="1" applyFill="1" applyBorder="1" applyAlignment="1" applyProtection="1">
      <alignment horizontal="center" wrapText="1"/>
      <protection hidden="1"/>
    </xf>
    <xf numFmtId="165" fontId="11" fillId="0" borderId="1" xfId="1" applyNumberFormat="1" applyFont="1" applyFill="1" applyBorder="1" applyAlignment="1" applyProtection="1">
      <alignment horizontal="center" vertical="top"/>
      <protection hidden="1"/>
    </xf>
    <xf numFmtId="0" fontId="11" fillId="0" borderId="1" xfId="1" applyNumberFormat="1" applyFont="1" applyFill="1" applyBorder="1" applyAlignment="1" applyProtection="1">
      <alignment horizontal="center" vertical="top" wrapText="1"/>
      <protection hidden="1"/>
    </xf>
    <xf numFmtId="170" fontId="12" fillId="0" borderId="1" xfId="1" applyNumberFormat="1" applyFont="1" applyFill="1" applyBorder="1" applyAlignment="1" applyProtection="1">
      <alignment horizontal="right" wrapText="1"/>
      <protection hidden="1"/>
    </xf>
    <xf numFmtId="165" fontId="11" fillId="0" borderId="1" xfId="1" applyNumberFormat="1" applyFont="1" applyFill="1" applyBorder="1" applyAlignment="1" applyProtection="1">
      <alignment horizontal="center" wrapText="1"/>
      <protection hidden="1"/>
    </xf>
    <xf numFmtId="165" fontId="11" fillId="0" borderId="1" xfId="1" applyNumberFormat="1" applyFont="1" applyFill="1" applyBorder="1" applyAlignment="1" applyProtection="1">
      <alignment horizontal="center" vertical="center" wrapText="1"/>
      <protection hidden="1"/>
    </xf>
    <xf numFmtId="1" fontId="11" fillId="0" borderId="1" xfId="1" applyNumberFormat="1" applyFont="1" applyFill="1" applyBorder="1" applyAlignment="1" applyProtection="1">
      <alignment horizontal="center" vertical="center" wrapText="1"/>
      <protection hidden="1"/>
    </xf>
    <xf numFmtId="0" fontId="12" fillId="0" borderId="1" xfId="1" applyNumberFormat="1" applyFont="1" applyFill="1" applyBorder="1" applyAlignment="1" applyProtection="1">
      <alignment horizontal="center" wrapText="1"/>
      <protection hidden="1"/>
    </xf>
    <xf numFmtId="49" fontId="12" fillId="0" borderId="1" xfId="1" applyNumberFormat="1" applyFont="1" applyFill="1" applyBorder="1" applyAlignment="1" applyProtection="1">
      <alignment horizontal="center"/>
      <protection hidden="1"/>
    </xf>
    <xf numFmtId="0" fontId="11" fillId="0" borderId="1" xfId="1" applyNumberFormat="1" applyFont="1" applyFill="1" applyBorder="1" applyAlignment="1" applyProtection="1">
      <alignment horizontal="center" wrapText="1"/>
      <protection hidden="1"/>
    </xf>
    <xf numFmtId="174" fontId="2" fillId="0" borderId="0" xfId="1" applyNumberFormat="1" applyFont="1" applyFill="1" applyBorder="1" applyAlignment="1" applyProtection="1">
      <alignment vertical="top"/>
      <protection hidden="1"/>
    </xf>
    <xf numFmtId="166" fontId="2" fillId="0" borderId="0" xfId="1" applyNumberFormat="1" applyFont="1" applyFill="1" applyBorder="1" applyAlignment="1" applyProtection="1">
      <alignment vertical="top"/>
      <protection hidden="1"/>
    </xf>
    <xf numFmtId="165" fontId="12" fillId="0" borderId="1" xfId="1" applyNumberFormat="1" applyFont="1" applyFill="1" applyBorder="1" applyAlignment="1" applyProtection="1">
      <alignment horizontal="left" vertical="top"/>
      <protection hidden="1"/>
    </xf>
    <xf numFmtId="0" fontId="11" fillId="0" borderId="1" xfId="2" applyNumberFormat="1" applyFont="1" applyFill="1" applyBorder="1" applyAlignment="1" applyProtection="1">
      <alignment horizontal="justify" vertical="center" wrapText="1"/>
      <protection hidden="1"/>
    </xf>
    <xf numFmtId="0" fontId="12" fillId="0" borderId="1" xfId="1" applyNumberFormat="1" applyFont="1" applyFill="1" applyBorder="1" applyAlignment="1" applyProtection="1">
      <alignment horizontal="justify" wrapText="1"/>
      <protection hidden="1"/>
    </xf>
    <xf numFmtId="49" fontId="11" fillId="0" borderId="1" xfId="1" applyNumberFormat="1" applyFont="1" applyFill="1" applyBorder="1" applyAlignment="1">
      <alignment horizontal="center"/>
    </xf>
    <xf numFmtId="170" fontId="12" fillId="0" borderId="1" xfId="1" applyNumberFormat="1" applyFont="1" applyFill="1" applyBorder="1" applyAlignment="1">
      <alignment horizontal="right"/>
    </xf>
    <xf numFmtId="0" fontId="3" fillId="0" borderId="0" xfId="1" applyFont="1" applyFill="1" applyBorder="1" applyAlignment="1" applyProtection="1">
      <alignment vertical="top"/>
      <protection hidden="1"/>
    </xf>
    <xf numFmtId="0" fontId="3" fillId="0" borderId="0" xfId="1" applyFont="1" applyFill="1"/>
    <xf numFmtId="0" fontId="12" fillId="0" borderId="1" xfId="1" applyNumberFormat="1" applyFont="1" applyFill="1" applyBorder="1" applyAlignment="1" applyProtection="1">
      <alignment horizontal="left" vertical="top" wrapText="1"/>
      <protection hidden="1"/>
    </xf>
    <xf numFmtId="2" fontId="11" fillId="0" borderId="1" xfId="2" applyNumberFormat="1" applyFont="1" applyFill="1" applyBorder="1" applyAlignment="1" applyProtection="1">
      <alignment horizontal="center" vertical="top" wrapText="1"/>
      <protection hidden="1"/>
    </xf>
    <xf numFmtId="165" fontId="11" fillId="0" borderId="1" xfId="1" applyNumberFormat="1" applyFont="1" applyFill="1" applyBorder="1" applyAlignment="1" applyProtection="1">
      <alignment horizontal="left" vertical="top"/>
      <protection hidden="1"/>
    </xf>
    <xf numFmtId="0" fontId="11" fillId="0" borderId="1" xfId="1" applyNumberFormat="1" applyFont="1" applyFill="1" applyBorder="1" applyAlignment="1" applyProtection="1">
      <alignment horizontal="left" vertical="top" wrapText="1"/>
      <protection hidden="1"/>
    </xf>
    <xf numFmtId="0" fontId="11" fillId="0" borderId="1" xfId="1" applyNumberFormat="1" applyFont="1" applyFill="1" applyBorder="1" applyAlignment="1" applyProtection="1">
      <alignment horizontal="justify" wrapText="1"/>
      <protection hidden="1"/>
    </xf>
    <xf numFmtId="166" fontId="11" fillId="0" borderId="1" xfId="2" applyNumberFormat="1" applyFont="1" applyFill="1" applyBorder="1" applyAlignment="1" applyProtection="1">
      <alignment horizontal="justify" wrapText="1"/>
      <protection hidden="1"/>
    </xf>
    <xf numFmtId="14" fontId="11" fillId="0" borderId="1" xfId="2" applyNumberFormat="1" applyFont="1" applyFill="1" applyBorder="1" applyAlignment="1" applyProtection="1">
      <alignment horizontal="center"/>
      <protection hidden="1"/>
    </xf>
    <xf numFmtId="167" fontId="11" fillId="0" borderId="1" xfId="2" applyNumberFormat="1" applyFont="1" applyFill="1" applyBorder="1" applyAlignment="1" applyProtection="1">
      <alignment horizontal="center" vertical="center" wrapText="1"/>
      <protection hidden="1"/>
    </xf>
    <xf numFmtId="168" fontId="11" fillId="0" borderId="1" xfId="2" applyNumberFormat="1" applyFont="1" applyFill="1" applyBorder="1" applyAlignment="1" applyProtection="1">
      <alignment horizontal="center" vertical="center" wrapText="1"/>
      <protection hidden="1"/>
    </xf>
    <xf numFmtId="14" fontId="11" fillId="0" borderId="1" xfId="2" applyNumberFormat="1" applyFont="1" applyFill="1" applyBorder="1" applyAlignment="1" applyProtection="1">
      <alignment horizontal="center" vertical="top" wrapText="1"/>
      <protection hidden="1"/>
    </xf>
    <xf numFmtId="166" fontId="3" fillId="0" borderId="0" xfId="1" applyNumberFormat="1" applyFont="1" applyFill="1" applyBorder="1" applyAlignment="1" applyProtection="1">
      <alignment vertical="top"/>
      <protection hidden="1"/>
    </xf>
    <xf numFmtId="169" fontId="11" fillId="0" borderId="1" xfId="2" applyNumberFormat="1" applyFont="1" applyFill="1" applyBorder="1" applyAlignment="1">
      <alignment horizontal="center"/>
    </xf>
    <xf numFmtId="0" fontId="11" fillId="0" borderId="1" xfId="0" applyFont="1" applyFill="1" applyBorder="1" applyAlignment="1">
      <alignment horizontal="center" wrapText="1"/>
    </xf>
    <xf numFmtId="0" fontId="12" fillId="0" borderId="1" xfId="2" applyNumberFormat="1" applyFont="1" applyFill="1" applyBorder="1" applyAlignment="1" applyProtection="1">
      <alignment horizontal="justify" vertical="center" wrapText="1"/>
      <protection hidden="1"/>
    </xf>
    <xf numFmtId="0" fontId="12" fillId="0" borderId="1" xfId="2" applyNumberFormat="1" applyFont="1" applyFill="1" applyBorder="1" applyAlignment="1" applyProtection="1">
      <alignment horizontal="center" vertical="center" wrapText="1"/>
      <protection hidden="1"/>
    </xf>
    <xf numFmtId="1" fontId="12" fillId="0" borderId="1" xfId="1" applyNumberFormat="1" applyFont="1" applyFill="1" applyBorder="1" applyAlignment="1" applyProtection="1">
      <alignment horizontal="center" vertical="center" wrapText="1"/>
      <protection hidden="1"/>
    </xf>
    <xf numFmtId="167" fontId="12" fillId="0" borderId="1" xfId="2" applyNumberFormat="1" applyFont="1" applyFill="1" applyBorder="1" applyAlignment="1" applyProtection="1">
      <alignment horizontal="center"/>
      <protection hidden="1"/>
    </xf>
    <xf numFmtId="0" fontId="12" fillId="0" borderId="1" xfId="0" applyFont="1" applyFill="1" applyBorder="1" applyAlignment="1">
      <alignment horizontal="left" vertical="top" wrapText="1"/>
    </xf>
    <xf numFmtId="165" fontId="12" fillId="0" borderId="1" xfId="1" applyNumberFormat="1" applyFont="1" applyFill="1" applyBorder="1" applyAlignment="1" applyProtection="1">
      <alignment horizontal="justify" wrapText="1"/>
      <protection hidden="1"/>
    </xf>
    <xf numFmtId="165" fontId="12" fillId="0" borderId="1" xfId="1" applyNumberFormat="1" applyFont="1" applyFill="1" applyBorder="1" applyAlignment="1" applyProtection="1">
      <alignment vertical="top" wrapText="1"/>
      <protection hidden="1"/>
    </xf>
    <xf numFmtId="0" fontId="11" fillId="0" borderId="1" xfId="0" applyFont="1" applyFill="1" applyBorder="1" applyAlignment="1">
      <alignment horizontal="justify" vertical="center" wrapText="1"/>
    </xf>
    <xf numFmtId="170" fontId="11" fillId="0" borderId="1" xfId="1" applyNumberFormat="1" applyFont="1" applyFill="1" applyBorder="1" applyAlignment="1" applyProtection="1">
      <alignment horizontal="right" wrapText="1"/>
      <protection hidden="1"/>
    </xf>
    <xf numFmtId="0" fontId="11" fillId="0" borderId="1" xfId="0" applyFont="1" applyFill="1" applyBorder="1" applyAlignment="1">
      <alignment horizontal="center" vertical="top" wrapText="1"/>
    </xf>
    <xf numFmtId="0" fontId="11" fillId="0" borderId="1" xfId="2" applyFont="1" applyFill="1" applyBorder="1" applyAlignment="1">
      <alignment horizontal="center" vertical="top" wrapText="1"/>
    </xf>
    <xf numFmtId="49" fontId="11" fillId="0" borderId="1" xfId="1" applyNumberFormat="1" applyFont="1" applyFill="1" applyBorder="1" applyAlignment="1" applyProtection="1">
      <alignment horizontal="center" vertical="center" wrapText="1"/>
      <protection hidden="1"/>
    </xf>
    <xf numFmtId="49" fontId="11" fillId="0" borderId="1" xfId="2" applyNumberFormat="1" applyFont="1" applyFill="1" applyBorder="1" applyAlignment="1" applyProtection="1">
      <alignment horizontal="center" vertical="center" wrapText="1"/>
      <protection hidden="1"/>
    </xf>
    <xf numFmtId="169" fontId="11" fillId="0" borderId="1" xfId="2" applyNumberFormat="1" applyFont="1" applyFill="1" applyBorder="1" applyAlignment="1" applyProtection="1">
      <alignment horizontal="center" vertical="center"/>
      <protection hidden="1"/>
    </xf>
    <xf numFmtId="168" fontId="11" fillId="0" borderId="1" xfId="2" applyNumberFormat="1" applyFont="1" applyFill="1" applyBorder="1" applyAlignment="1" applyProtection="1">
      <alignment horizontal="center" vertical="center"/>
      <protection hidden="1"/>
    </xf>
    <xf numFmtId="166" fontId="2" fillId="0" borderId="0" xfId="1" applyNumberFormat="1" applyFont="1" applyFill="1"/>
    <xf numFmtId="0" fontId="11" fillId="0" borderId="1" xfId="2" applyNumberFormat="1" applyFont="1" applyFill="1" applyBorder="1" applyAlignment="1" applyProtection="1">
      <alignment horizontal="center" vertical="top"/>
      <protection hidden="1"/>
    </xf>
    <xf numFmtId="0" fontId="11" fillId="0" borderId="1" xfId="1" applyFont="1" applyFill="1" applyBorder="1" applyAlignment="1">
      <alignment horizontal="center" vertical="center"/>
    </xf>
    <xf numFmtId="166" fontId="11" fillId="0" borderId="1" xfId="1" applyNumberFormat="1" applyFont="1" applyFill="1" applyBorder="1" applyAlignment="1" applyProtection="1">
      <alignment horizontal="center" vertical="center" wrapText="1"/>
      <protection hidden="1"/>
    </xf>
    <xf numFmtId="0" fontId="11" fillId="0" borderId="1" xfId="1" applyFont="1" applyFill="1" applyBorder="1" applyAlignment="1">
      <alignment horizontal="center"/>
    </xf>
    <xf numFmtId="0" fontId="11" fillId="0" borderId="1" xfId="0" applyNumberFormat="1" applyFont="1" applyFill="1" applyBorder="1" applyAlignment="1">
      <alignment horizontal="center" wrapText="1"/>
    </xf>
    <xf numFmtId="170" fontId="12" fillId="0" borderId="1" xfId="2" applyNumberFormat="1" applyFont="1" applyFill="1" applyBorder="1" applyAlignment="1" applyProtection="1">
      <alignment horizontal="right" vertical="top"/>
      <protection hidden="1"/>
    </xf>
    <xf numFmtId="166" fontId="3" fillId="0" borderId="0" xfId="1" applyNumberFormat="1" applyFont="1" applyFill="1" applyBorder="1" applyAlignment="1" applyProtection="1">
      <alignment horizontal="center"/>
      <protection hidden="1"/>
    </xf>
    <xf numFmtId="170" fontId="11" fillId="0" borderId="1" xfId="0" applyNumberFormat="1" applyFont="1" applyFill="1" applyBorder="1" applyAlignment="1">
      <alignment horizontal="right"/>
    </xf>
    <xf numFmtId="0" fontId="12" fillId="0" borderId="1" xfId="0" applyFont="1" applyFill="1" applyBorder="1" applyAlignment="1">
      <alignment horizontal="justify" vertical="top" wrapText="1"/>
    </xf>
    <xf numFmtId="0" fontId="12" fillId="0" borderId="1" xfId="1" applyNumberFormat="1" applyFont="1" applyFill="1" applyBorder="1" applyAlignment="1" applyProtection="1">
      <alignment horizontal="justify" vertical="center" wrapText="1"/>
      <protection hidden="1"/>
    </xf>
    <xf numFmtId="0" fontId="12" fillId="0" borderId="1" xfId="0" applyFont="1" applyFill="1" applyBorder="1" applyAlignment="1">
      <alignment horizontal="justify"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wrapText="1"/>
    </xf>
    <xf numFmtId="0" fontId="11" fillId="0" borderId="1" xfId="1" applyNumberFormat="1" applyFont="1" applyFill="1" applyBorder="1" applyAlignment="1" applyProtection="1">
      <alignment horizontal="justify" vertical="center" wrapText="1"/>
      <protection hidden="1"/>
    </xf>
    <xf numFmtId="0" fontId="2" fillId="0" borderId="0" xfId="1" applyFont="1" applyFill="1" applyAlignment="1">
      <alignment horizontal="justify"/>
    </xf>
    <xf numFmtId="0" fontId="2" fillId="0" borderId="0" xfId="1" applyFont="1" applyFill="1" applyAlignment="1">
      <alignment horizontal="center" vertical="center"/>
    </xf>
    <xf numFmtId="49" fontId="2" fillId="0" borderId="0" xfId="1" applyNumberFormat="1" applyFont="1" applyFill="1" applyAlignment="1">
      <alignment horizontal="center"/>
    </xf>
    <xf numFmtId="170" fontId="2" fillId="0" borderId="0" xfId="1" applyNumberFormat="1" applyFont="1" applyFill="1" applyAlignment="1">
      <alignment horizontal="right"/>
    </xf>
    <xf numFmtId="170" fontId="2" fillId="0" borderId="0" xfId="1" applyNumberFormat="1" applyFont="1" applyFill="1" applyBorder="1" applyAlignment="1">
      <alignment horizontal="right"/>
    </xf>
    <xf numFmtId="0" fontId="1" fillId="0" borderId="0" xfId="1" applyFont="1" applyFill="1"/>
    <xf numFmtId="170" fontId="2" fillId="0" borderId="1" xfId="1" applyNumberFormat="1" applyFont="1" applyFill="1" applyBorder="1" applyAlignment="1">
      <alignment horizontal="right"/>
    </xf>
    <xf numFmtId="170" fontId="12" fillId="0" borderId="0" xfId="1" applyNumberFormat="1" applyFont="1" applyFill="1" applyBorder="1" applyAlignment="1" applyProtection="1">
      <alignment horizontal="right"/>
      <protection hidden="1"/>
    </xf>
    <xf numFmtId="165" fontId="12" fillId="0" borderId="12" xfId="1" applyNumberFormat="1" applyFont="1" applyFill="1" applyBorder="1" applyAlignment="1" applyProtection="1">
      <alignment horizontal="center" vertical="center" wrapText="1"/>
      <protection hidden="1"/>
    </xf>
    <xf numFmtId="49" fontId="11" fillId="0" borderId="1" xfId="2" applyNumberFormat="1" applyFont="1" applyFill="1" applyBorder="1" applyAlignment="1">
      <alignment horizontal="center" vertical="center"/>
    </xf>
    <xf numFmtId="49" fontId="11" fillId="0" borderId="1" xfId="2"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2"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1" applyNumberFormat="1" applyFont="1" applyFill="1" applyBorder="1" applyAlignment="1" applyProtection="1">
      <alignment horizontal="right" vertical="center"/>
      <protection hidden="1"/>
    </xf>
    <xf numFmtId="170" fontId="12" fillId="0" borderId="12" xfId="1" applyNumberFormat="1" applyFont="1" applyFill="1" applyBorder="1" applyAlignment="1" applyProtection="1">
      <alignment horizontal="right"/>
      <protection hidden="1"/>
    </xf>
    <xf numFmtId="173" fontId="2" fillId="0" borderId="1" xfId="5" applyNumberFormat="1" applyFont="1" applyFill="1" applyBorder="1" applyAlignment="1" applyProtection="1">
      <alignment horizontal="right" vertical="center"/>
      <protection hidden="1"/>
    </xf>
    <xf numFmtId="173" fontId="2" fillId="0" borderId="1" xfId="4" applyNumberFormat="1" applyFont="1" applyFill="1" applyBorder="1" applyAlignment="1" applyProtection="1">
      <alignment horizontal="right" vertical="center"/>
      <protection hidden="1"/>
    </xf>
    <xf numFmtId="173" fontId="2" fillId="0" borderId="1" xfId="7" applyNumberFormat="1" applyFont="1" applyFill="1" applyBorder="1" applyAlignment="1" applyProtection="1">
      <alignment horizontal="right" vertical="center"/>
      <protection hidden="1"/>
    </xf>
    <xf numFmtId="0" fontId="12" fillId="0" borderId="12" xfId="2" applyNumberFormat="1" applyFont="1" applyFill="1" applyBorder="1" applyAlignment="1" applyProtection="1">
      <alignment horizontal="right" vertical="top" wrapText="1"/>
      <protection hidden="1"/>
    </xf>
    <xf numFmtId="0" fontId="12" fillId="0" borderId="16" xfId="2" applyNumberFormat="1" applyFont="1" applyFill="1" applyBorder="1" applyAlignment="1" applyProtection="1">
      <alignment horizontal="right" vertical="top" wrapText="1"/>
      <protection hidden="1"/>
    </xf>
    <xf numFmtId="0" fontId="12" fillId="0" borderId="13" xfId="2" applyNumberFormat="1" applyFont="1" applyFill="1" applyBorder="1" applyAlignment="1" applyProtection="1">
      <alignment horizontal="right" vertical="top" wrapText="1"/>
      <protection hidden="1"/>
    </xf>
    <xf numFmtId="0" fontId="12" fillId="0" borderId="12" xfId="2" applyNumberFormat="1" applyFont="1" applyFill="1" applyBorder="1" applyAlignment="1" applyProtection="1">
      <alignment horizontal="center" vertical="top" wrapText="1"/>
      <protection hidden="1"/>
    </xf>
    <xf numFmtId="0" fontId="12" fillId="0" borderId="16" xfId="2" applyNumberFormat="1" applyFont="1" applyFill="1" applyBorder="1" applyAlignment="1" applyProtection="1">
      <alignment horizontal="center" vertical="top" wrapText="1"/>
      <protection hidden="1"/>
    </xf>
    <xf numFmtId="0" fontId="12" fillId="0" borderId="13" xfId="2" applyNumberFormat="1" applyFont="1" applyFill="1" applyBorder="1" applyAlignment="1" applyProtection="1">
      <alignment horizontal="center" vertical="top" wrapText="1"/>
      <protection hidden="1"/>
    </xf>
    <xf numFmtId="0" fontId="12" fillId="0" borderId="16" xfId="1" applyNumberFormat="1" applyFont="1" applyFill="1" applyBorder="1" applyAlignment="1" applyProtection="1">
      <alignment horizontal="center" vertical="center" wrapText="1"/>
      <protection hidden="1"/>
    </xf>
    <xf numFmtId="0" fontId="12" fillId="0" borderId="13" xfId="1" applyNumberFormat="1" applyFont="1" applyFill="1" applyBorder="1" applyAlignment="1" applyProtection="1">
      <alignment horizontal="center" vertical="center" wrapText="1"/>
      <protection hidden="1"/>
    </xf>
    <xf numFmtId="2" fontId="12" fillId="0" borderId="17" xfId="2" applyNumberFormat="1" applyFont="1" applyFill="1" applyBorder="1" applyAlignment="1" applyProtection="1">
      <alignment horizontal="center" vertical="top" wrapText="1"/>
      <protection hidden="1"/>
    </xf>
    <xf numFmtId="2" fontId="12" fillId="0" borderId="18" xfId="2" applyNumberFormat="1" applyFont="1" applyFill="1" applyBorder="1" applyAlignment="1" applyProtection="1">
      <alignment horizontal="center" vertical="top" wrapText="1"/>
      <protection hidden="1"/>
    </xf>
    <xf numFmtId="2" fontId="12" fillId="0" borderId="19" xfId="2" applyNumberFormat="1" applyFont="1" applyFill="1" applyBorder="1" applyAlignment="1" applyProtection="1">
      <alignment horizontal="center" vertical="top" wrapText="1"/>
      <protection hidden="1"/>
    </xf>
    <xf numFmtId="2" fontId="12" fillId="0" borderId="1" xfId="2" applyNumberFormat="1" applyFont="1" applyFill="1" applyBorder="1" applyAlignment="1" applyProtection="1">
      <alignment horizontal="center" vertical="top" wrapText="1"/>
      <protection hidden="1"/>
    </xf>
    <xf numFmtId="172" fontId="12" fillId="0" borderId="3" xfId="2" applyNumberFormat="1" applyFont="1" applyFill="1" applyBorder="1" applyAlignment="1" applyProtection="1">
      <alignment horizontal="center" vertical="center" wrapText="1"/>
      <protection hidden="1"/>
    </xf>
    <xf numFmtId="172" fontId="12" fillId="0" borderId="15" xfId="2" applyNumberFormat="1" applyFont="1" applyFill="1" applyBorder="1" applyAlignment="1" applyProtection="1">
      <alignment horizontal="center" vertical="center" wrapText="1"/>
      <protection hidden="1"/>
    </xf>
    <xf numFmtId="172" fontId="12" fillId="0" borderId="14" xfId="2" applyNumberFormat="1" applyFont="1" applyFill="1" applyBorder="1" applyAlignment="1" applyProtection="1">
      <alignment horizontal="center" vertical="center" wrapText="1"/>
      <protection hidden="1"/>
    </xf>
    <xf numFmtId="0" fontId="12" fillId="0" borderId="12" xfId="1" applyNumberFormat="1" applyFont="1" applyFill="1" applyBorder="1" applyAlignment="1" applyProtection="1">
      <alignment horizontal="center" vertical="center"/>
      <protection hidden="1"/>
    </xf>
    <xf numFmtId="0" fontId="12" fillId="0" borderId="16" xfId="1" applyNumberFormat="1" applyFont="1" applyFill="1" applyBorder="1" applyAlignment="1" applyProtection="1">
      <alignment horizontal="center" vertical="center"/>
      <protection hidden="1"/>
    </xf>
    <xf numFmtId="0" fontId="12" fillId="0" borderId="13" xfId="1" applyNumberFormat="1" applyFont="1" applyFill="1" applyBorder="1" applyAlignment="1" applyProtection="1">
      <alignment horizontal="center" vertical="center"/>
      <protection hidden="1"/>
    </xf>
    <xf numFmtId="0" fontId="12" fillId="0" borderId="3" xfId="1" applyNumberFormat="1" applyFont="1" applyFill="1" applyBorder="1" applyAlignment="1" applyProtection="1">
      <alignment horizontal="center" vertical="center" wrapText="1"/>
      <protection hidden="1"/>
    </xf>
    <xf numFmtId="0" fontId="12" fillId="0" borderId="15" xfId="1" applyNumberFormat="1" applyFont="1" applyFill="1" applyBorder="1" applyAlignment="1" applyProtection="1">
      <alignment horizontal="center" vertical="center" wrapText="1"/>
      <protection hidden="1"/>
    </xf>
    <xf numFmtId="0" fontId="12" fillId="0" borderId="14" xfId="1" applyNumberFormat="1" applyFont="1" applyFill="1" applyBorder="1" applyAlignment="1" applyProtection="1">
      <alignment horizontal="center" vertical="center" wrapText="1"/>
      <protection hidden="1"/>
    </xf>
    <xf numFmtId="0" fontId="12" fillId="0" borderId="12" xfId="2" applyNumberFormat="1" applyFont="1" applyFill="1" applyBorder="1" applyAlignment="1" applyProtection="1">
      <alignment horizontal="center" vertical="center" wrapText="1"/>
      <protection hidden="1"/>
    </xf>
    <xf numFmtId="0" fontId="12" fillId="0" borderId="16" xfId="2" applyNumberFormat="1" applyFont="1" applyFill="1" applyBorder="1" applyAlignment="1" applyProtection="1">
      <alignment horizontal="center" vertical="center" wrapText="1"/>
      <protection hidden="1"/>
    </xf>
    <xf numFmtId="0" fontId="12" fillId="0" borderId="13" xfId="2" applyNumberFormat="1" applyFont="1" applyFill="1" applyBorder="1" applyAlignment="1" applyProtection="1">
      <alignment horizontal="center" vertical="center" wrapText="1"/>
      <protection hidden="1"/>
    </xf>
    <xf numFmtId="49" fontId="12" fillId="0" borderId="0" xfId="1" applyNumberFormat="1" applyFont="1" applyFill="1" applyBorder="1" applyAlignment="1" applyProtection="1">
      <alignment horizontal="center"/>
      <protection hidden="1"/>
    </xf>
    <xf numFmtId="170" fontId="12" fillId="0" borderId="0" xfId="1" applyNumberFormat="1" applyFont="1" applyFill="1" applyBorder="1" applyAlignment="1" applyProtection="1">
      <alignment horizontal="left" vertical="top" wrapText="1"/>
      <protection hidden="1"/>
    </xf>
    <xf numFmtId="170" fontId="12" fillId="0" borderId="0" xfId="1" applyNumberFormat="1" applyFont="1" applyFill="1" applyBorder="1" applyAlignment="1" applyProtection="1">
      <alignment horizontal="right"/>
      <protection hidden="1"/>
    </xf>
    <xf numFmtId="0" fontId="12" fillId="0" borderId="0" xfId="1" applyNumberFormat="1" applyFont="1" applyFill="1" applyBorder="1" applyAlignment="1" applyProtection="1">
      <alignment horizontal="center"/>
      <protection hidden="1"/>
    </xf>
    <xf numFmtId="170" fontId="12" fillId="0" borderId="1" xfId="1" applyNumberFormat="1" applyFont="1" applyFill="1" applyBorder="1" applyAlignment="1" applyProtection="1">
      <alignment horizontal="center" vertical="center" wrapText="1"/>
      <protection hidden="1"/>
    </xf>
    <xf numFmtId="0" fontId="12" fillId="0" borderId="1" xfId="1" applyNumberFormat="1" applyFont="1" applyFill="1" applyBorder="1" applyAlignment="1" applyProtection="1">
      <alignment horizontal="center" vertical="center" wrapText="1"/>
      <protection hidden="1"/>
    </xf>
    <xf numFmtId="49" fontId="12" fillId="0" borderId="3" xfId="1" applyNumberFormat="1" applyFont="1" applyFill="1" applyBorder="1" applyAlignment="1" applyProtection="1">
      <alignment horizontal="center" vertical="center" wrapText="1"/>
      <protection hidden="1"/>
    </xf>
    <xf numFmtId="49" fontId="12" fillId="0" borderId="15" xfId="1" applyNumberFormat="1" applyFont="1" applyFill="1" applyBorder="1" applyAlignment="1" applyProtection="1">
      <alignment horizontal="center" vertical="center" wrapText="1"/>
      <protection hidden="1"/>
    </xf>
    <xf numFmtId="49" fontId="12" fillId="0" borderId="14" xfId="1" applyNumberFormat="1" applyFont="1" applyFill="1" applyBorder="1" applyAlignment="1" applyProtection="1">
      <alignment horizontal="center" vertical="center" wrapText="1"/>
      <protection hidden="1"/>
    </xf>
    <xf numFmtId="49" fontId="2" fillId="0" borderId="0" xfId="1" applyNumberFormat="1" applyFont="1" applyFill="1" applyAlignment="1">
      <alignment horizontal="left"/>
    </xf>
    <xf numFmtId="0" fontId="11" fillId="0" borderId="1" xfId="1" applyFont="1" applyFill="1" applyBorder="1" applyAlignment="1" applyProtection="1">
      <alignment horizontal="center" vertical="center"/>
      <protection hidden="1"/>
    </xf>
    <xf numFmtId="0" fontId="11" fillId="0" borderId="4" xfId="1" applyFont="1" applyFill="1" applyBorder="1" applyAlignment="1" applyProtection="1">
      <alignment horizontal="center" vertical="center"/>
      <protection hidden="1"/>
    </xf>
    <xf numFmtId="1" fontId="12" fillId="0" borderId="1" xfId="1" applyNumberFormat="1" applyFont="1" applyFill="1" applyBorder="1" applyAlignment="1" applyProtection="1">
      <alignment horizontal="center" vertical="top" wrapText="1"/>
      <protection hidden="1"/>
    </xf>
    <xf numFmtId="165" fontId="12" fillId="0" borderId="1" xfId="1" applyNumberFormat="1" applyFont="1" applyFill="1" applyBorder="1" applyAlignment="1" applyProtection="1">
      <alignment horizontal="center" vertical="top" wrapText="1"/>
      <protection hidden="1"/>
    </xf>
    <xf numFmtId="165" fontId="12" fillId="0" borderId="1" xfId="1" applyNumberFormat="1" applyFont="1" applyFill="1" applyBorder="1" applyAlignment="1" applyProtection="1">
      <alignment horizontal="left" vertical="top" wrapText="1"/>
      <protection hidden="1"/>
    </xf>
    <xf numFmtId="0" fontId="12" fillId="0" borderId="1" xfId="0" applyFont="1" applyFill="1" applyBorder="1" applyAlignment="1">
      <alignment horizontal="center" vertical="top" wrapText="1"/>
    </xf>
    <xf numFmtId="0" fontId="12" fillId="0" borderId="21" xfId="0" applyFont="1" applyFill="1" applyBorder="1" applyAlignment="1">
      <alignment horizontal="center" vertical="top" wrapText="1"/>
    </xf>
    <xf numFmtId="0" fontId="12" fillId="0" borderId="20" xfId="0" applyFont="1" applyFill="1" applyBorder="1" applyAlignment="1">
      <alignment horizontal="center" vertical="top" wrapText="1"/>
    </xf>
    <xf numFmtId="0" fontId="12" fillId="0" borderId="1" xfId="2" applyNumberFormat="1" applyFont="1" applyFill="1" applyBorder="1" applyAlignment="1" applyProtection="1">
      <alignment horizontal="left" wrapText="1"/>
      <protection hidden="1"/>
    </xf>
    <xf numFmtId="0" fontId="12" fillId="0" borderId="1" xfId="2" applyNumberFormat="1" applyFont="1" applyFill="1" applyBorder="1" applyAlignment="1" applyProtection="1">
      <alignment wrapText="1"/>
      <protection hidden="1"/>
    </xf>
    <xf numFmtId="0" fontId="12" fillId="0" borderId="1" xfId="2" applyNumberFormat="1" applyFont="1" applyFill="1" applyBorder="1" applyAlignment="1" applyProtection="1">
      <alignment horizontal="left" vertical="center" wrapText="1"/>
      <protection hidden="1"/>
    </xf>
    <xf numFmtId="170" fontId="6" fillId="0" borderId="1" xfId="1" applyNumberFormat="1" applyFont="1" applyFill="1" applyBorder="1" applyAlignment="1" applyProtection="1">
      <alignment horizontal="center" vertical="center" wrapText="1"/>
      <protection hidden="1"/>
    </xf>
    <xf numFmtId="0" fontId="6" fillId="0" borderId="10" xfId="1" applyNumberFormat="1" applyFont="1" applyFill="1" applyBorder="1" applyAlignment="1" applyProtection="1">
      <protection hidden="1"/>
    </xf>
    <xf numFmtId="165" fontId="6" fillId="3" borderId="8" xfId="1" applyNumberFormat="1" applyFont="1" applyFill="1" applyBorder="1" applyAlignment="1" applyProtection="1">
      <alignment horizontal="left" vertical="top" wrapText="1"/>
      <protection hidden="1"/>
    </xf>
    <xf numFmtId="165" fontId="6" fillId="3" borderId="1" xfId="1" applyNumberFormat="1" applyFont="1" applyFill="1" applyBorder="1" applyAlignment="1" applyProtection="1">
      <alignment horizontal="left" vertical="top" wrapText="1"/>
      <protection hidden="1"/>
    </xf>
    <xf numFmtId="165" fontId="6" fillId="3" borderId="1" xfId="1" applyNumberFormat="1" applyFont="1" applyFill="1" applyBorder="1" applyAlignment="1" applyProtection="1">
      <alignment vertical="top" wrapText="1"/>
      <protection hidden="1"/>
    </xf>
    <xf numFmtId="49" fontId="6" fillId="3" borderId="1" xfId="1" applyNumberFormat="1" applyFont="1" applyFill="1" applyBorder="1" applyAlignment="1" applyProtection="1">
      <alignment horizontal="center" wrapText="1"/>
      <protection hidden="1"/>
    </xf>
    <xf numFmtId="0" fontId="6" fillId="0" borderId="6" xfId="1" applyNumberFormat="1" applyFont="1" applyFill="1" applyBorder="1" applyAlignment="1" applyProtection="1">
      <alignment horizontal="center" vertical="center" wrapText="1"/>
      <protection hidden="1"/>
    </xf>
    <xf numFmtId="0" fontId="6" fillId="0" borderId="1" xfId="1" applyNumberFormat="1" applyFont="1" applyFill="1" applyBorder="1" applyAlignment="1" applyProtection="1">
      <alignment horizontal="center" vertical="center"/>
      <protection hidden="1"/>
    </xf>
    <xf numFmtId="0" fontId="6" fillId="0" borderId="1" xfId="1" applyNumberFormat="1" applyFont="1" applyFill="1" applyBorder="1" applyAlignment="1" applyProtection="1">
      <alignment horizontal="center" vertical="center" wrapText="1"/>
      <protection hidden="1"/>
    </xf>
    <xf numFmtId="0" fontId="6" fillId="0" borderId="0" xfId="1" applyNumberFormat="1" applyFont="1" applyFill="1" applyAlignment="1" applyProtection="1">
      <alignment horizontal="center"/>
      <protection hidden="1"/>
    </xf>
    <xf numFmtId="49" fontId="6" fillId="0" borderId="6" xfId="1" applyNumberFormat="1" applyFont="1" applyFill="1" applyBorder="1" applyAlignment="1" applyProtection="1">
      <alignment horizontal="center" vertical="center" wrapText="1"/>
      <protection hidden="1"/>
    </xf>
    <xf numFmtId="170" fontId="6" fillId="0" borderId="6" xfId="1" applyNumberFormat="1" applyFont="1" applyFill="1" applyBorder="1" applyAlignment="1" applyProtection="1">
      <alignment horizontal="center" vertical="center" wrapText="1"/>
      <protection hidden="1"/>
    </xf>
    <xf numFmtId="170" fontId="6" fillId="0" borderId="7" xfId="1" applyNumberFormat="1" applyFont="1" applyFill="1" applyBorder="1" applyAlignment="1" applyProtection="1">
      <alignment horizontal="center" vertical="center" wrapText="1"/>
      <protection hidden="1"/>
    </xf>
    <xf numFmtId="49" fontId="6" fillId="0" borderId="1" xfId="1" applyNumberFormat="1" applyFont="1" applyFill="1" applyBorder="1" applyAlignment="1" applyProtection="1">
      <alignment horizontal="center" vertical="center" wrapText="1"/>
      <protection hidden="1"/>
    </xf>
    <xf numFmtId="170" fontId="6" fillId="0" borderId="4" xfId="1" applyNumberFormat="1" applyFont="1" applyFill="1" applyBorder="1" applyAlignment="1" applyProtection="1">
      <alignment horizontal="center" vertical="center" wrapText="1"/>
      <protection hidden="1"/>
    </xf>
    <xf numFmtId="49" fontId="4" fillId="0" borderId="0" xfId="1" applyNumberFormat="1" applyFont="1" applyAlignment="1">
      <alignment horizontal="left"/>
    </xf>
    <xf numFmtId="170" fontId="6" fillId="0" borderId="2" xfId="1" applyNumberFormat="1" applyFont="1" applyBorder="1" applyAlignment="1" applyProtection="1">
      <alignment horizontal="right"/>
      <protection hidden="1"/>
    </xf>
    <xf numFmtId="170" fontId="6" fillId="0" borderId="0" xfId="1" applyNumberFormat="1" applyFont="1" applyAlignment="1" applyProtection="1">
      <alignment horizontal="right"/>
      <protection hidden="1"/>
    </xf>
    <xf numFmtId="49" fontId="6" fillId="0" borderId="0" xfId="1" applyNumberFormat="1" applyFont="1" applyAlignment="1" applyProtection="1">
      <alignment horizontal="center"/>
      <protection hidden="1"/>
    </xf>
    <xf numFmtId="0" fontId="4" fillId="0" borderId="8" xfId="1" applyFont="1" applyBorder="1" applyAlignment="1" applyProtection="1">
      <alignment horizontal="left" vertical="center"/>
      <protection hidden="1"/>
    </xf>
    <xf numFmtId="0" fontId="4" fillId="0" borderId="1" xfId="1" applyFont="1" applyBorder="1" applyAlignment="1" applyProtection="1">
      <alignment horizontal="left" vertical="center"/>
      <protection hidden="1"/>
    </xf>
    <xf numFmtId="0" fontId="4" fillId="0" borderId="4" xfId="1" applyFont="1" applyBorder="1" applyAlignment="1" applyProtection="1">
      <alignment horizontal="left" vertical="center"/>
      <protection hidden="1"/>
    </xf>
    <xf numFmtId="0" fontId="4" fillId="0" borderId="1" xfId="0" applyFont="1" applyBorder="1" applyAlignment="1">
      <alignment horizontal="left"/>
    </xf>
    <xf numFmtId="49" fontId="6" fillId="0" borderId="5" xfId="1" applyNumberFormat="1" applyFont="1" applyBorder="1" applyAlignment="1" applyProtection="1">
      <alignment horizontal="center" vertical="center" wrapText="1"/>
      <protection hidden="1"/>
    </xf>
    <xf numFmtId="49" fontId="6" fillId="0" borderId="8" xfId="1" applyNumberFormat="1" applyFont="1" applyBorder="1" applyAlignment="1" applyProtection="1">
      <alignment horizontal="center" vertical="center" wrapText="1"/>
      <protection hidden="1"/>
    </xf>
  </cellXfs>
  <cellStyles count="10">
    <cellStyle name="Обычный" xfId="0" builtinId="0"/>
    <cellStyle name="Обычный 2" xfId="1"/>
    <cellStyle name="Обычный 2 2" xfId="3"/>
    <cellStyle name="Обычный 2 2 2" xfId="6"/>
    <cellStyle name="Обычный 2 2 3" xfId="8"/>
    <cellStyle name="Обычный 2 2 4" xfId="9"/>
    <cellStyle name="Обычный_Tmp" xfId="2"/>
    <cellStyle name="Обычный_Tmp 2" xfId="5"/>
    <cellStyle name="Обычный_Tmp 3" xfId="4"/>
    <cellStyle name="Обычный_Tmp 4"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2103437</xdr:colOff>
      <xdr:row>20</xdr:row>
      <xdr:rowOff>0</xdr:rowOff>
    </xdr:from>
    <xdr:ext cx="184731" cy="264560"/>
    <xdr:sp macro="" textlink="">
      <xdr:nvSpPr>
        <xdr:cNvPr id="2" name="TextBox 1"/>
        <xdr:cNvSpPr txBox="1"/>
      </xdr:nvSpPr>
      <xdr:spPr>
        <a:xfrm>
          <a:off x="5588000" y="72469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3</xdr:col>
      <xdr:colOff>2103437</xdr:colOff>
      <xdr:row>725</xdr:row>
      <xdr:rowOff>0</xdr:rowOff>
    </xdr:from>
    <xdr:ext cx="184731" cy="264560"/>
    <xdr:sp macro="" textlink="">
      <xdr:nvSpPr>
        <xdr:cNvPr id="3" name="TextBox 2"/>
        <xdr:cNvSpPr txBox="1"/>
      </xdr:nvSpPr>
      <xdr:spPr>
        <a:xfrm>
          <a:off x="4878387" y="104314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3</xdr:col>
      <xdr:colOff>2103437</xdr:colOff>
      <xdr:row>544</xdr:row>
      <xdr:rowOff>0</xdr:rowOff>
    </xdr:from>
    <xdr:ext cx="184731" cy="264560"/>
    <xdr:sp macro="" textlink="">
      <xdr:nvSpPr>
        <xdr:cNvPr id="4" name="TextBox 3"/>
        <xdr:cNvSpPr txBox="1"/>
      </xdr:nvSpPr>
      <xdr:spPr>
        <a:xfrm>
          <a:off x="4878387" y="1182036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3</xdr:col>
      <xdr:colOff>2103437</xdr:colOff>
      <xdr:row>725</xdr:row>
      <xdr:rowOff>0</xdr:rowOff>
    </xdr:from>
    <xdr:ext cx="184731" cy="264560"/>
    <xdr:sp macro="" textlink="">
      <xdr:nvSpPr>
        <xdr:cNvPr id="5" name="TextBox 4"/>
        <xdr:cNvSpPr txBox="1"/>
      </xdr:nvSpPr>
      <xdr:spPr>
        <a:xfrm>
          <a:off x="4878387" y="966835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twoCellAnchor editAs="oneCell">
    <xdr:from>
      <xdr:col>2</xdr:col>
      <xdr:colOff>0</xdr:colOff>
      <xdr:row>113</xdr:row>
      <xdr:rowOff>0</xdr:rowOff>
    </xdr:from>
    <xdr:to>
      <xdr:col>2</xdr:col>
      <xdr:colOff>57150</xdr:colOff>
      <xdr:row>113</xdr:row>
      <xdr:rowOff>19050</xdr:rowOff>
    </xdr:to>
    <xdr:pic>
      <xdr:nvPicPr>
        <xdr:cNvPr id="6" name="Рисунок 2"/>
        <xdr:cNvPicPr>
          <a:picLocks noChangeAspect="1" noChangeArrowheads="1"/>
        </xdr:cNvPicPr>
      </xdr:nvPicPr>
      <xdr:blipFill>
        <a:blip xmlns:r="http://schemas.openxmlformats.org/officeDocument/2006/relationships" r:embed="rId1"/>
        <a:srcRect/>
        <a:stretch>
          <a:fillRect/>
        </a:stretch>
      </xdr:blipFill>
      <xdr:spPr bwMode="auto">
        <a:xfrm>
          <a:off x="3819525" y="40262175"/>
          <a:ext cx="57150" cy="19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heetPr>
  <dimension ref="A1:T1395"/>
  <sheetViews>
    <sheetView tabSelected="1" topLeftCell="C1" zoomScaleNormal="100" workbookViewId="0">
      <selection activeCell="N16" sqref="N16"/>
    </sheetView>
  </sheetViews>
  <sheetFormatPr defaultRowHeight="11.25"/>
  <cols>
    <col min="1" max="1" width="0.28515625" style="300" customWidth="1"/>
    <col min="2" max="2" width="12.85546875" style="300" customWidth="1"/>
    <col min="3" max="3" width="26" style="300" customWidth="1"/>
    <col min="4" max="4" width="39.5703125" style="393" customWidth="1"/>
    <col min="5" max="5" width="10.85546875" style="394" customWidth="1"/>
    <col min="6" max="6" width="13.42578125" style="394" customWidth="1"/>
    <col min="7" max="7" width="10.7109375" style="394" customWidth="1"/>
    <col min="8" max="8" width="6.140625" style="395" customWidth="1"/>
    <col min="9" max="9" width="8.7109375" style="395" customWidth="1"/>
    <col min="10" max="10" width="12.85546875" style="395" customWidth="1"/>
    <col min="11" max="11" width="7.7109375" style="395" customWidth="1"/>
    <col min="12" max="12" width="10.28515625" style="395" hidden="1" customWidth="1"/>
    <col min="13" max="13" width="11.140625" style="395" hidden="1" customWidth="1"/>
    <col min="14" max="15" width="11.7109375" style="396" customWidth="1"/>
    <col min="16" max="16" width="10" style="396" customWidth="1"/>
    <col min="17" max="17" width="11.7109375" style="399" customWidth="1"/>
    <col min="18" max="246" width="9.140625" style="300" customWidth="1"/>
    <col min="247" max="16384" width="9.140625" style="300"/>
  </cols>
  <sheetData>
    <row r="1" spans="1:18" ht="21.75" customHeight="1">
      <c r="A1" s="293"/>
      <c r="B1" s="294"/>
      <c r="C1" s="294"/>
      <c r="D1" s="295"/>
      <c r="E1" s="296"/>
      <c r="F1" s="296"/>
      <c r="G1" s="296"/>
      <c r="H1" s="297"/>
      <c r="I1" s="297"/>
      <c r="J1" s="298"/>
      <c r="K1" s="297"/>
      <c r="L1" s="297"/>
      <c r="M1" s="297"/>
      <c r="N1" s="400" t="s">
        <v>281</v>
      </c>
      <c r="O1" s="299"/>
      <c r="P1" s="299"/>
      <c r="Q1" s="299"/>
      <c r="R1" s="293"/>
    </row>
    <row r="2" spans="1:18" ht="27.75" customHeight="1">
      <c r="A2" s="293"/>
      <c r="B2" s="294"/>
      <c r="C2" s="294"/>
      <c r="D2" s="295"/>
      <c r="E2" s="296"/>
      <c r="F2" s="296"/>
      <c r="G2" s="296"/>
      <c r="H2" s="297"/>
      <c r="I2" s="297"/>
      <c r="J2" s="436"/>
      <c r="K2" s="436"/>
      <c r="L2" s="301"/>
      <c r="M2" s="301"/>
      <c r="N2" s="437" t="s">
        <v>713</v>
      </c>
      <c r="O2" s="437"/>
      <c r="P2" s="437"/>
      <c r="Q2" s="437"/>
      <c r="R2" s="302"/>
    </row>
    <row r="3" spans="1:18" ht="21.75" customHeight="1">
      <c r="A3" s="293"/>
      <c r="B3" s="294"/>
      <c r="C3" s="294"/>
      <c r="D3" s="295"/>
      <c r="E3" s="296"/>
      <c r="F3" s="296"/>
      <c r="G3" s="296"/>
      <c r="H3" s="297"/>
      <c r="I3" s="297"/>
      <c r="J3" s="301"/>
      <c r="K3" s="301"/>
      <c r="L3" s="301"/>
      <c r="M3" s="301"/>
      <c r="N3" s="438"/>
      <c r="O3" s="438"/>
      <c r="P3" s="438"/>
      <c r="Q3" s="303" t="s">
        <v>941</v>
      </c>
      <c r="R3" s="304"/>
    </row>
    <row r="4" spans="1:18" ht="11.25" customHeight="1">
      <c r="A4" s="293"/>
      <c r="B4" s="294"/>
      <c r="C4" s="294"/>
      <c r="D4" s="295"/>
      <c r="E4" s="296"/>
      <c r="F4" s="296"/>
      <c r="G4" s="296"/>
      <c r="H4" s="297"/>
      <c r="I4" s="297"/>
      <c r="J4" s="297"/>
      <c r="K4" s="297"/>
      <c r="L4" s="297"/>
      <c r="M4" s="297"/>
      <c r="N4" s="305"/>
      <c r="O4" s="299"/>
      <c r="P4" s="299"/>
      <c r="Q4" s="299"/>
      <c r="R4" s="293"/>
    </row>
    <row r="5" spans="1:18" ht="12.75">
      <c r="A5" s="293"/>
      <c r="B5" s="439" t="s">
        <v>1065</v>
      </c>
      <c r="C5" s="439"/>
      <c r="D5" s="439"/>
      <c r="E5" s="439"/>
      <c r="F5" s="439"/>
      <c r="G5" s="439"/>
      <c r="H5" s="439"/>
      <c r="I5" s="439"/>
      <c r="J5" s="439"/>
      <c r="K5" s="439"/>
      <c r="L5" s="439"/>
      <c r="M5" s="439"/>
      <c r="N5" s="439"/>
      <c r="O5" s="439"/>
      <c r="P5" s="439"/>
      <c r="Q5" s="439"/>
      <c r="R5" s="293"/>
    </row>
    <row r="6" spans="1:18" ht="12.75">
      <c r="A6" s="293"/>
      <c r="B6" s="294"/>
      <c r="C6" s="294"/>
      <c r="D6" s="295"/>
      <c r="E6" s="296"/>
      <c r="F6" s="296"/>
      <c r="G6" s="296"/>
      <c r="H6" s="297"/>
      <c r="I6" s="297"/>
      <c r="J6" s="297"/>
      <c r="K6" s="297"/>
      <c r="L6" s="297"/>
      <c r="M6" s="297"/>
      <c r="N6" s="299"/>
      <c r="O6" s="299"/>
      <c r="P6" s="299"/>
      <c r="Q6" s="299"/>
      <c r="R6" s="293"/>
    </row>
    <row r="7" spans="1:18" ht="2.25" customHeight="1">
      <c r="A7" s="293"/>
      <c r="B7" s="306"/>
      <c r="C7" s="306"/>
      <c r="D7" s="307"/>
      <c r="E7" s="308"/>
      <c r="F7" s="308"/>
      <c r="G7" s="308"/>
      <c r="H7" s="309"/>
      <c r="I7" s="309"/>
      <c r="J7" s="309"/>
      <c r="K7" s="309"/>
      <c r="L7" s="309"/>
      <c r="M7" s="309"/>
      <c r="N7" s="310"/>
      <c r="O7" s="310"/>
      <c r="P7" s="310"/>
      <c r="Q7" s="310"/>
      <c r="R7" s="293"/>
    </row>
    <row r="8" spans="1:18">
      <c r="A8" s="293"/>
      <c r="B8" s="306"/>
      <c r="C8" s="306"/>
      <c r="D8" s="311"/>
      <c r="E8" s="312"/>
      <c r="F8" s="312"/>
      <c r="G8" s="312"/>
      <c r="H8" s="309"/>
      <c r="I8" s="309"/>
      <c r="J8" s="309"/>
      <c r="K8" s="309"/>
      <c r="L8" s="309"/>
      <c r="M8" s="309"/>
      <c r="N8" s="310"/>
      <c r="O8" s="310"/>
      <c r="P8" s="310"/>
      <c r="Q8" s="310"/>
      <c r="R8" s="293"/>
    </row>
    <row r="9" spans="1:18" ht="36" customHeight="1">
      <c r="A9" s="313"/>
      <c r="B9" s="314" t="s">
        <v>63</v>
      </c>
      <c r="C9" s="314" t="s">
        <v>64</v>
      </c>
      <c r="D9" s="441" t="s">
        <v>65</v>
      </c>
      <c r="E9" s="441"/>
      <c r="F9" s="441"/>
      <c r="G9" s="442" t="s">
        <v>61</v>
      </c>
      <c r="H9" s="443"/>
      <c r="I9" s="443"/>
      <c r="J9" s="443"/>
      <c r="K9" s="444"/>
      <c r="L9" s="440" t="s">
        <v>71</v>
      </c>
      <c r="M9" s="440"/>
      <c r="N9" s="440"/>
      <c r="O9" s="440"/>
      <c r="P9" s="440"/>
      <c r="Q9" s="440"/>
      <c r="R9" s="293"/>
    </row>
    <row r="10" spans="1:18" ht="105.75" customHeight="1">
      <c r="A10" s="313"/>
      <c r="B10" s="315"/>
      <c r="C10" s="418"/>
      <c r="D10" s="427" t="s">
        <v>66</v>
      </c>
      <c r="E10" s="316" t="s">
        <v>67</v>
      </c>
      <c r="F10" s="316" t="s">
        <v>68</v>
      </c>
      <c r="G10" s="424" t="s">
        <v>687</v>
      </c>
      <c r="H10" s="425"/>
      <c r="I10" s="425"/>
      <c r="J10" s="425"/>
      <c r="K10" s="426"/>
      <c r="L10" s="424" t="s">
        <v>942</v>
      </c>
      <c r="M10" s="426"/>
      <c r="N10" s="412" t="s">
        <v>947</v>
      </c>
      <c r="O10" s="415" t="s">
        <v>948</v>
      </c>
      <c r="P10" s="420" t="s">
        <v>949</v>
      </c>
      <c r="Q10" s="423" t="s">
        <v>950</v>
      </c>
      <c r="R10" s="293"/>
    </row>
    <row r="11" spans="1:18" ht="49.5" customHeight="1">
      <c r="A11" s="293"/>
      <c r="B11" s="418"/>
      <c r="C11" s="418"/>
      <c r="D11" s="428"/>
      <c r="E11" s="418"/>
      <c r="F11" s="315"/>
      <c r="G11" s="318" t="s">
        <v>688</v>
      </c>
      <c r="H11" s="201" t="s">
        <v>689</v>
      </c>
      <c r="I11" s="201" t="s">
        <v>715</v>
      </c>
      <c r="J11" s="202" t="s">
        <v>716</v>
      </c>
      <c r="K11" s="203" t="s">
        <v>717</v>
      </c>
      <c r="L11" s="433" t="s">
        <v>682</v>
      </c>
      <c r="M11" s="433" t="s">
        <v>683</v>
      </c>
      <c r="N11" s="413"/>
      <c r="O11" s="416"/>
      <c r="P11" s="421"/>
      <c r="Q11" s="423"/>
      <c r="R11" s="293"/>
    </row>
    <row r="12" spans="1:18" ht="24" customHeight="1">
      <c r="A12" s="293"/>
      <c r="B12" s="418"/>
      <c r="C12" s="418"/>
      <c r="D12" s="428"/>
      <c r="E12" s="418"/>
      <c r="F12" s="315"/>
      <c r="G12" s="430" t="s">
        <v>714</v>
      </c>
      <c r="H12" s="431"/>
      <c r="I12" s="431"/>
      <c r="J12" s="431"/>
      <c r="K12" s="432"/>
      <c r="L12" s="434"/>
      <c r="M12" s="434"/>
      <c r="N12" s="413"/>
      <c r="O12" s="416"/>
      <c r="P12" s="421"/>
      <c r="Q12" s="423"/>
      <c r="R12" s="293"/>
    </row>
    <row r="13" spans="1:18" ht="28.5" customHeight="1">
      <c r="A13" s="293"/>
      <c r="B13" s="419"/>
      <c r="C13" s="419"/>
      <c r="D13" s="429"/>
      <c r="E13" s="419"/>
      <c r="F13" s="317"/>
      <c r="G13" s="319" t="s">
        <v>718</v>
      </c>
      <c r="H13" s="319" t="s">
        <v>719</v>
      </c>
      <c r="I13" s="319" t="s">
        <v>720</v>
      </c>
      <c r="J13" s="319" t="s">
        <v>721</v>
      </c>
      <c r="K13" s="319" t="s">
        <v>722</v>
      </c>
      <c r="L13" s="435"/>
      <c r="M13" s="435"/>
      <c r="N13" s="414"/>
      <c r="O13" s="417"/>
      <c r="P13" s="422"/>
      <c r="Q13" s="423"/>
      <c r="R13" s="293"/>
    </row>
    <row r="14" spans="1:18" ht="12.75">
      <c r="A14" s="293"/>
      <c r="B14" s="320">
        <v>1</v>
      </c>
      <c r="C14" s="320">
        <v>2</v>
      </c>
      <c r="D14" s="320">
        <v>3</v>
      </c>
      <c r="E14" s="320">
        <v>4</v>
      </c>
      <c r="F14" s="320">
        <v>5</v>
      </c>
      <c r="G14" s="320">
        <v>6</v>
      </c>
      <c r="H14" s="321">
        <v>7</v>
      </c>
      <c r="I14" s="321">
        <v>8</v>
      </c>
      <c r="J14" s="321">
        <v>9</v>
      </c>
      <c r="K14" s="321">
        <v>10</v>
      </c>
      <c r="L14" s="321" t="s">
        <v>86</v>
      </c>
      <c r="M14" s="321" t="s">
        <v>97</v>
      </c>
      <c r="N14" s="407">
        <v>13</v>
      </c>
      <c r="O14" s="320">
        <v>14</v>
      </c>
      <c r="P14" s="322">
        <v>15</v>
      </c>
      <c r="Q14" s="320">
        <v>16</v>
      </c>
      <c r="R14" s="293"/>
    </row>
    <row r="15" spans="1:18" ht="12.75">
      <c r="A15" s="293"/>
      <c r="B15" s="446"/>
      <c r="C15" s="446"/>
      <c r="D15" s="446"/>
      <c r="E15" s="446"/>
      <c r="F15" s="446"/>
      <c r="G15" s="446"/>
      <c r="H15" s="446"/>
      <c r="I15" s="446"/>
      <c r="J15" s="446"/>
      <c r="K15" s="446"/>
      <c r="L15" s="446"/>
      <c r="M15" s="446"/>
      <c r="N15" s="446"/>
      <c r="O15" s="446"/>
      <c r="P15" s="446"/>
      <c r="Q15" s="447"/>
      <c r="R15" s="293"/>
    </row>
    <row r="16" spans="1:18" ht="12.75">
      <c r="A16" s="323"/>
      <c r="B16" s="452" t="s">
        <v>723</v>
      </c>
      <c r="C16" s="453"/>
      <c r="D16" s="324"/>
      <c r="E16" s="324"/>
      <c r="F16" s="324"/>
      <c r="G16" s="401"/>
      <c r="H16" s="324"/>
      <c r="I16" s="324"/>
      <c r="J16" s="324"/>
      <c r="K16" s="324"/>
      <c r="L16" s="325">
        <f>L18+L542+L827+L868+L1010+L1032</f>
        <v>2181616.2000000002</v>
      </c>
      <c r="M16" s="325">
        <f>M18+M542+M827+M868+M1010+M1032</f>
        <v>1984935</v>
      </c>
      <c r="N16" s="408">
        <f>N18+N542+N827+N868+N1010+N1032+N1060</f>
        <v>2056240.7999999998</v>
      </c>
      <c r="O16" s="325">
        <f t="shared" ref="O16:Q16" si="0">O18+O542+O827+O868+O1010+O1032+O1060</f>
        <v>1660937.1</v>
      </c>
      <c r="P16" s="325">
        <f t="shared" si="0"/>
        <v>1714524.2000000002</v>
      </c>
      <c r="Q16" s="325">
        <f t="shared" si="0"/>
        <v>1734775.5999999999</v>
      </c>
      <c r="R16" s="323"/>
    </row>
    <row r="17" spans="1:18" ht="24.75" customHeight="1">
      <c r="A17" s="323"/>
      <c r="B17" s="451" t="s">
        <v>724</v>
      </c>
      <c r="C17" s="451"/>
      <c r="D17" s="451"/>
      <c r="E17" s="451"/>
      <c r="F17" s="451"/>
      <c r="G17" s="451"/>
      <c r="H17" s="451"/>
      <c r="I17" s="451"/>
      <c r="J17" s="451"/>
      <c r="K17" s="451"/>
      <c r="L17" s="451"/>
      <c r="M17" s="451"/>
      <c r="N17" s="451"/>
      <c r="O17" s="451"/>
      <c r="P17" s="451"/>
      <c r="Q17" s="451"/>
      <c r="R17" s="323"/>
    </row>
    <row r="18" spans="1:18" ht="19.5" customHeight="1">
      <c r="A18" s="323"/>
      <c r="B18" s="326" t="s">
        <v>1347</v>
      </c>
      <c r="C18" s="326"/>
      <c r="D18" s="327"/>
      <c r="E18" s="327"/>
      <c r="F18" s="327"/>
      <c r="G18" s="330"/>
      <c r="H18" s="327"/>
      <c r="I18" s="327"/>
      <c r="J18" s="327"/>
      <c r="K18" s="327"/>
      <c r="L18" s="198">
        <f t="shared" ref="L18:Q18" si="1">L19+L455</f>
        <v>1100515.0999999999</v>
      </c>
      <c r="M18" s="198">
        <f t="shared" si="1"/>
        <v>911439.8</v>
      </c>
      <c r="N18" s="198">
        <f t="shared" si="1"/>
        <v>961046.19999999984</v>
      </c>
      <c r="O18" s="198">
        <f t="shared" si="1"/>
        <v>550344.9</v>
      </c>
      <c r="P18" s="198">
        <f t="shared" si="1"/>
        <v>461721.1</v>
      </c>
      <c r="Q18" s="198">
        <f t="shared" si="1"/>
        <v>493865.3</v>
      </c>
      <c r="R18" s="323"/>
    </row>
    <row r="19" spans="1:18" ht="87.75" customHeight="1">
      <c r="A19" s="323"/>
      <c r="B19" s="326" t="s">
        <v>690</v>
      </c>
      <c r="C19" s="326" t="s">
        <v>691</v>
      </c>
      <c r="D19" s="327"/>
      <c r="E19" s="327"/>
      <c r="F19" s="327"/>
      <c r="G19" s="330"/>
      <c r="H19" s="327"/>
      <c r="I19" s="327"/>
      <c r="J19" s="327"/>
      <c r="K19" s="327"/>
      <c r="L19" s="198">
        <f t="shared" ref="L19:Q19" si="2">L20+L23+L28+L34+L37+L57+L65+L91+L159+L193+L209+L220+L226+L233+L260+L278+L290+L295+L303+L307+L321+L357+L365+L424+L443+L435</f>
        <v>1025147.4999999999</v>
      </c>
      <c r="M19" s="198">
        <f t="shared" si="2"/>
        <v>836971.8</v>
      </c>
      <c r="N19" s="198">
        <f t="shared" si="2"/>
        <v>885989.59999999986</v>
      </c>
      <c r="O19" s="198">
        <f t="shared" si="2"/>
        <v>527326.20000000007</v>
      </c>
      <c r="P19" s="198">
        <f t="shared" si="2"/>
        <v>459543.89999999997</v>
      </c>
      <c r="Q19" s="198">
        <f t="shared" si="2"/>
        <v>418662.5</v>
      </c>
      <c r="R19" s="323"/>
    </row>
    <row r="20" spans="1:18" ht="140.25">
      <c r="A20" s="323"/>
      <c r="B20" s="273">
        <v>301010001</v>
      </c>
      <c r="C20" s="328" t="s">
        <v>57</v>
      </c>
      <c r="D20" s="329"/>
      <c r="E20" s="330"/>
      <c r="F20" s="330"/>
      <c r="G20" s="330"/>
      <c r="H20" s="331"/>
      <c r="I20" s="331"/>
      <c r="J20" s="331"/>
      <c r="K20" s="331"/>
      <c r="L20" s="198">
        <f>L22</f>
        <v>770.1</v>
      </c>
      <c r="M20" s="198">
        <f t="shared" ref="M20:Q20" si="3">M22</f>
        <v>0</v>
      </c>
      <c r="N20" s="198">
        <f t="shared" si="3"/>
        <v>12468.6</v>
      </c>
      <c r="O20" s="198">
        <f t="shared" si="3"/>
        <v>23244</v>
      </c>
      <c r="P20" s="198">
        <f t="shared" si="3"/>
        <v>8000</v>
      </c>
      <c r="Q20" s="198">
        <f t="shared" si="3"/>
        <v>8000</v>
      </c>
      <c r="R20" s="323"/>
    </row>
    <row r="21" spans="1:18" ht="89.25">
      <c r="A21" s="323"/>
      <c r="B21" s="332"/>
      <c r="C21" s="333"/>
      <c r="D21" s="204" t="s">
        <v>931</v>
      </c>
      <c r="E21" s="240" t="s">
        <v>252</v>
      </c>
      <c r="F21" s="240" t="s">
        <v>932</v>
      </c>
      <c r="G21" s="240"/>
      <c r="H21" s="331"/>
      <c r="I21" s="331"/>
      <c r="J21" s="331"/>
      <c r="K21" s="331"/>
      <c r="L21" s="334"/>
      <c r="M21" s="334"/>
      <c r="N21" s="198"/>
      <c r="O21" s="198"/>
      <c r="P21" s="198"/>
      <c r="Q21" s="198"/>
      <c r="R21" s="323"/>
    </row>
    <row r="22" spans="1:18" ht="12.75">
      <c r="A22" s="323"/>
      <c r="B22" s="332"/>
      <c r="C22" s="333"/>
      <c r="D22" s="335"/>
      <c r="E22" s="336"/>
      <c r="F22" s="336"/>
      <c r="G22" s="337">
        <v>902</v>
      </c>
      <c r="H22" s="209" t="s">
        <v>75</v>
      </c>
      <c r="I22" s="210" t="s">
        <v>86</v>
      </c>
      <c r="J22" s="211" t="s">
        <v>732</v>
      </c>
      <c r="K22" s="212">
        <v>870</v>
      </c>
      <c r="L22" s="196">
        <v>770.1</v>
      </c>
      <c r="M22" s="196">
        <v>0</v>
      </c>
      <c r="N22" s="196">
        <v>12468.6</v>
      </c>
      <c r="O22" s="196">
        <v>23244</v>
      </c>
      <c r="P22" s="196">
        <v>8000</v>
      </c>
      <c r="Q22" s="196">
        <v>8000</v>
      </c>
      <c r="R22" s="323"/>
    </row>
    <row r="23" spans="1:18" ht="76.5">
      <c r="A23" s="323"/>
      <c r="B23" s="273">
        <v>301010003</v>
      </c>
      <c r="C23" s="328" t="s">
        <v>56</v>
      </c>
      <c r="D23" s="338"/>
      <c r="E23" s="319"/>
      <c r="F23" s="319"/>
      <c r="G23" s="319"/>
      <c r="H23" s="331"/>
      <c r="I23" s="331"/>
      <c r="J23" s="339"/>
      <c r="K23" s="339"/>
      <c r="L23" s="198">
        <f>L25+L26+L27</f>
        <v>867.8</v>
      </c>
      <c r="M23" s="198">
        <f t="shared" ref="M23:Q23" si="4">M25+M26+M27</f>
        <v>537.70000000000005</v>
      </c>
      <c r="N23" s="198">
        <f t="shared" si="4"/>
        <v>2125.3000000000002</v>
      </c>
      <c r="O23" s="198">
        <f t="shared" si="4"/>
        <v>1760</v>
      </c>
      <c r="P23" s="198">
        <f t="shared" si="4"/>
        <v>1760</v>
      </c>
      <c r="Q23" s="198">
        <f t="shared" si="4"/>
        <v>1760</v>
      </c>
      <c r="R23" s="323"/>
    </row>
    <row r="24" spans="1:18" ht="63.75">
      <c r="A24" s="323"/>
      <c r="B24" s="273"/>
      <c r="C24" s="328"/>
      <c r="D24" s="340" t="s">
        <v>520</v>
      </c>
      <c r="E24" s="253" t="s">
        <v>252</v>
      </c>
      <c r="F24" s="253" t="s">
        <v>280</v>
      </c>
      <c r="G24" s="253"/>
      <c r="H24" s="331"/>
      <c r="I24" s="331"/>
      <c r="J24" s="339"/>
      <c r="K24" s="339"/>
      <c r="L24" s="198"/>
      <c r="M24" s="198"/>
      <c r="N24" s="198"/>
      <c r="O24" s="198"/>
      <c r="P24" s="198"/>
      <c r="Q24" s="198"/>
      <c r="R24" s="323"/>
    </row>
    <row r="25" spans="1:18" ht="12.75">
      <c r="A25" s="323"/>
      <c r="B25" s="332"/>
      <c r="C25" s="333"/>
      <c r="D25" s="340"/>
      <c r="E25" s="253"/>
      <c r="F25" s="253"/>
      <c r="G25" s="337">
        <v>902</v>
      </c>
      <c r="H25" s="209" t="s">
        <v>75</v>
      </c>
      <c r="I25" s="210" t="s">
        <v>81</v>
      </c>
      <c r="J25" s="248" t="s">
        <v>827</v>
      </c>
      <c r="K25" s="212">
        <v>244</v>
      </c>
      <c r="L25" s="196">
        <v>120</v>
      </c>
      <c r="M25" s="196">
        <v>120</v>
      </c>
      <c r="N25" s="196">
        <v>0</v>
      </c>
      <c r="O25" s="196">
        <v>0</v>
      </c>
      <c r="P25" s="196">
        <v>0</v>
      </c>
      <c r="Q25" s="196">
        <v>0</v>
      </c>
      <c r="R25" s="323"/>
    </row>
    <row r="26" spans="1:18" ht="12.75">
      <c r="A26" s="323"/>
      <c r="B26" s="332"/>
      <c r="C26" s="333"/>
      <c r="D26" s="340"/>
      <c r="E26" s="253"/>
      <c r="F26" s="253"/>
      <c r="G26" s="337">
        <v>902</v>
      </c>
      <c r="H26" s="209" t="s">
        <v>75</v>
      </c>
      <c r="I26" s="210" t="s">
        <v>81</v>
      </c>
      <c r="J26" s="248" t="s">
        <v>951</v>
      </c>
      <c r="K26" s="212">
        <v>244</v>
      </c>
      <c r="L26" s="196">
        <v>0</v>
      </c>
      <c r="M26" s="196">
        <v>0</v>
      </c>
      <c r="N26" s="196">
        <v>35.299999999999997</v>
      </c>
      <c r="O26" s="196">
        <v>0</v>
      </c>
      <c r="P26" s="196">
        <v>0</v>
      </c>
      <c r="Q26" s="196">
        <v>0</v>
      </c>
      <c r="R26" s="323"/>
    </row>
    <row r="27" spans="1:18" ht="12.75">
      <c r="A27" s="323"/>
      <c r="B27" s="332"/>
      <c r="C27" s="333"/>
      <c r="D27" s="340"/>
      <c r="E27" s="253"/>
      <c r="F27" s="253"/>
      <c r="G27" s="337">
        <v>902</v>
      </c>
      <c r="H27" s="209" t="s">
        <v>75</v>
      </c>
      <c r="I27" s="210" t="s">
        <v>81</v>
      </c>
      <c r="J27" s="248" t="s">
        <v>733</v>
      </c>
      <c r="K27" s="212">
        <v>244</v>
      </c>
      <c r="L27" s="196">
        <v>747.8</v>
      </c>
      <c r="M27" s="196">
        <v>417.7</v>
      </c>
      <c r="N27" s="196">
        <v>2090</v>
      </c>
      <c r="O27" s="196">
        <v>1760</v>
      </c>
      <c r="P27" s="196">
        <v>1760</v>
      </c>
      <c r="Q27" s="196">
        <v>1760</v>
      </c>
      <c r="R27" s="323"/>
    </row>
    <row r="28" spans="1:18" ht="259.5" customHeight="1">
      <c r="A28" s="323"/>
      <c r="B28" s="273">
        <v>301010005</v>
      </c>
      <c r="C28" s="328" t="s">
        <v>55</v>
      </c>
      <c r="D28" s="338"/>
      <c r="E28" s="319"/>
      <c r="F28" s="319"/>
      <c r="G28" s="319"/>
      <c r="H28" s="331"/>
      <c r="I28" s="331"/>
      <c r="J28" s="339"/>
      <c r="K28" s="339"/>
      <c r="L28" s="198">
        <f>L31+L32+L33</f>
        <v>904.8</v>
      </c>
      <c r="M28" s="198">
        <f t="shared" ref="M28:Q28" si="5">M31+M32+M33</f>
        <v>182</v>
      </c>
      <c r="N28" s="198">
        <f t="shared" si="5"/>
        <v>1033.0999999999999</v>
      </c>
      <c r="O28" s="198">
        <f t="shared" si="5"/>
        <v>969.2</v>
      </c>
      <c r="P28" s="198">
        <f t="shared" si="5"/>
        <v>1288.9000000000001</v>
      </c>
      <c r="Q28" s="198">
        <f t="shared" si="5"/>
        <v>1319.4</v>
      </c>
      <c r="R28" s="323"/>
    </row>
    <row r="29" spans="1:18" ht="102">
      <c r="A29" s="323"/>
      <c r="B29" s="273"/>
      <c r="C29" s="328"/>
      <c r="D29" s="204" t="s">
        <v>359</v>
      </c>
      <c r="E29" s="240" t="s">
        <v>163</v>
      </c>
      <c r="F29" s="240" t="s">
        <v>1036</v>
      </c>
      <c r="G29" s="240"/>
      <c r="H29" s="331"/>
      <c r="I29" s="331"/>
      <c r="J29" s="339"/>
      <c r="K29" s="339"/>
      <c r="L29" s="198"/>
      <c r="M29" s="198"/>
      <c r="N29" s="198"/>
      <c r="O29" s="198"/>
      <c r="P29" s="198"/>
      <c r="Q29" s="198"/>
      <c r="R29" s="323"/>
    </row>
    <row r="30" spans="1:18" ht="89.25">
      <c r="A30" s="323"/>
      <c r="B30" s="273"/>
      <c r="C30" s="328"/>
      <c r="D30" s="204" t="s">
        <v>1037</v>
      </c>
      <c r="E30" s="240" t="s">
        <v>163</v>
      </c>
      <c r="F30" s="240" t="s">
        <v>1038</v>
      </c>
      <c r="G30" s="240"/>
      <c r="H30" s="331"/>
      <c r="I30" s="331"/>
      <c r="J30" s="339"/>
      <c r="K30" s="339"/>
      <c r="L30" s="198"/>
      <c r="M30" s="198"/>
      <c r="N30" s="198"/>
      <c r="O30" s="198"/>
      <c r="P30" s="198"/>
      <c r="Q30" s="198"/>
      <c r="R30" s="323"/>
    </row>
    <row r="31" spans="1:18" ht="12.75">
      <c r="A31" s="323"/>
      <c r="B31" s="332"/>
      <c r="C31" s="333"/>
      <c r="D31" s="340"/>
      <c r="E31" s="253"/>
      <c r="F31" s="253"/>
      <c r="G31" s="337">
        <v>902</v>
      </c>
      <c r="H31" s="210" t="s">
        <v>83</v>
      </c>
      <c r="I31" s="210" t="s">
        <v>92</v>
      </c>
      <c r="J31" s="210" t="s">
        <v>525</v>
      </c>
      <c r="K31" s="206">
        <v>244</v>
      </c>
      <c r="L31" s="196">
        <v>788.8</v>
      </c>
      <c r="M31" s="196">
        <v>66</v>
      </c>
      <c r="N31" s="196">
        <v>0</v>
      </c>
      <c r="O31" s="197">
        <v>0</v>
      </c>
      <c r="P31" s="197">
        <v>0</v>
      </c>
      <c r="Q31" s="197">
        <v>0</v>
      </c>
      <c r="R31" s="323"/>
    </row>
    <row r="32" spans="1:18" ht="12.75">
      <c r="A32" s="323"/>
      <c r="B32" s="332"/>
      <c r="C32" s="333"/>
      <c r="D32" s="340"/>
      <c r="E32" s="253"/>
      <c r="F32" s="253"/>
      <c r="G32" s="337">
        <v>902</v>
      </c>
      <c r="H32" s="210" t="s">
        <v>83</v>
      </c>
      <c r="I32" s="210" t="s">
        <v>92</v>
      </c>
      <c r="J32" s="210" t="s">
        <v>952</v>
      </c>
      <c r="K32" s="206">
        <v>244</v>
      </c>
      <c r="L32" s="196">
        <v>0</v>
      </c>
      <c r="M32" s="196">
        <v>0</v>
      </c>
      <c r="N32" s="196">
        <v>896</v>
      </c>
      <c r="O32" s="197">
        <v>969.2</v>
      </c>
      <c r="P32" s="197">
        <v>1288.9000000000001</v>
      </c>
      <c r="Q32" s="197">
        <v>1319.4</v>
      </c>
      <c r="R32" s="323"/>
    </row>
    <row r="33" spans="1:18" ht="12.75">
      <c r="A33" s="323"/>
      <c r="B33" s="332"/>
      <c r="C33" s="333"/>
      <c r="D33" s="340"/>
      <c r="E33" s="253"/>
      <c r="F33" s="253"/>
      <c r="G33" s="337">
        <v>902</v>
      </c>
      <c r="H33" s="205" t="s">
        <v>83</v>
      </c>
      <c r="I33" s="205" t="s">
        <v>684</v>
      </c>
      <c r="J33" s="205" t="s">
        <v>828</v>
      </c>
      <c r="K33" s="206">
        <v>244</v>
      </c>
      <c r="L33" s="196">
        <v>116</v>
      </c>
      <c r="M33" s="196">
        <v>116</v>
      </c>
      <c r="N33" s="196">
        <v>137.1</v>
      </c>
      <c r="O33" s="197">
        <v>0</v>
      </c>
      <c r="P33" s="197">
        <v>0</v>
      </c>
      <c r="Q33" s="197">
        <v>0</v>
      </c>
      <c r="R33" s="323"/>
    </row>
    <row r="34" spans="1:18" ht="84.6" customHeight="1">
      <c r="A34" s="323"/>
      <c r="B34" s="273">
        <v>301010008</v>
      </c>
      <c r="C34" s="328" t="s">
        <v>803</v>
      </c>
      <c r="D34" s="340"/>
      <c r="E34" s="253"/>
      <c r="F34" s="253"/>
      <c r="G34" s="337"/>
      <c r="H34" s="205"/>
      <c r="I34" s="205"/>
      <c r="J34" s="205"/>
      <c r="K34" s="206"/>
      <c r="L34" s="207">
        <f>L36</f>
        <v>0</v>
      </c>
      <c r="M34" s="207">
        <f t="shared" ref="M34:Q34" si="6">M36</f>
        <v>0</v>
      </c>
      <c r="N34" s="207">
        <f t="shared" si="6"/>
        <v>9500.7000000000007</v>
      </c>
      <c r="O34" s="207">
        <f t="shared" si="6"/>
        <v>12300.7</v>
      </c>
      <c r="P34" s="207">
        <f t="shared" si="6"/>
        <v>0</v>
      </c>
      <c r="Q34" s="207">
        <f t="shared" si="6"/>
        <v>0</v>
      </c>
      <c r="R34" s="323"/>
    </row>
    <row r="35" spans="1:18" ht="59.1" customHeight="1">
      <c r="A35" s="323"/>
      <c r="B35" s="273"/>
      <c r="C35" s="333"/>
      <c r="D35" s="208" t="s">
        <v>1039</v>
      </c>
      <c r="E35" s="208" t="s">
        <v>163</v>
      </c>
      <c r="F35" s="208" t="s">
        <v>1038</v>
      </c>
      <c r="G35" s="337"/>
      <c r="H35" s="205"/>
      <c r="I35" s="205"/>
      <c r="J35" s="205"/>
      <c r="K35" s="206"/>
      <c r="L35" s="196"/>
      <c r="M35" s="196"/>
      <c r="N35" s="196"/>
      <c r="O35" s="197"/>
      <c r="P35" s="197"/>
      <c r="Q35" s="197"/>
      <c r="R35" s="323"/>
    </row>
    <row r="36" spans="1:18" ht="11.45" customHeight="1">
      <c r="A36" s="323"/>
      <c r="B36" s="273"/>
      <c r="C36" s="333"/>
      <c r="D36" s="204"/>
      <c r="E36" s="240"/>
      <c r="F36" s="240"/>
      <c r="G36" s="337">
        <v>902</v>
      </c>
      <c r="H36" s="210" t="s">
        <v>83</v>
      </c>
      <c r="I36" s="210" t="s">
        <v>96</v>
      </c>
      <c r="J36" s="210" t="s">
        <v>953</v>
      </c>
      <c r="K36" s="206">
        <v>244</v>
      </c>
      <c r="L36" s="196">
        <v>0</v>
      </c>
      <c r="M36" s="196">
        <v>0</v>
      </c>
      <c r="N36" s="196">
        <v>9500.7000000000007</v>
      </c>
      <c r="O36" s="197">
        <v>12300.7</v>
      </c>
      <c r="P36" s="197">
        <v>0</v>
      </c>
      <c r="Q36" s="197">
        <v>0</v>
      </c>
      <c r="R36" s="323"/>
    </row>
    <row r="37" spans="1:18" ht="85.5" customHeight="1">
      <c r="A37" s="323"/>
      <c r="B37" s="273">
        <v>301010011</v>
      </c>
      <c r="C37" s="328" t="s">
        <v>53</v>
      </c>
      <c r="D37" s="338"/>
      <c r="E37" s="319"/>
      <c r="F37" s="319"/>
      <c r="G37" s="319"/>
      <c r="H37" s="331"/>
      <c r="I37" s="331"/>
      <c r="J37" s="339"/>
      <c r="K37" s="339"/>
      <c r="L37" s="198">
        <f>SUM(L41:L56)</f>
        <v>461.70000000000005</v>
      </c>
      <c r="M37" s="198">
        <f t="shared" ref="M37:Q37" si="7">SUM(M41:M56)</f>
        <v>459.80000000000007</v>
      </c>
      <c r="N37" s="198">
        <f t="shared" si="7"/>
        <v>1598.1</v>
      </c>
      <c r="O37" s="198">
        <f t="shared" si="7"/>
        <v>1120</v>
      </c>
      <c r="P37" s="198">
        <f t="shared" si="7"/>
        <v>1480</v>
      </c>
      <c r="Q37" s="198">
        <f t="shared" si="7"/>
        <v>920</v>
      </c>
      <c r="R37" s="323"/>
    </row>
    <row r="38" spans="1:18" ht="89.25">
      <c r="A38" s="323"/>
      <c r="B38" s="273"/>
      <c r="C38" s="328"/>
      <c r="D38" s="204" t="s">
        <v>731</v>
      </c>
      <c r="E38" s="240" t="s">
        <v>152</v>
      </c>
      <c r="F38" s="240" t="s">
        <v>694</v>
      </c>
      <c r="G38" s="240"/>
      <c r="H38" s="331"/>
      <c r="I38" s="331"/>
      <c r="J38" s="339"/>
      <c r="K38" s="339"/>
      <c r="L38" s="198"/>
      <c r="M38" s="198"/>
      <c r="N38" s="198"/>
      <c r="O38" s="198"/>
      <c r="P38" s="198"/>
      <c r="Q38" s="198"/>
      <c r="R38" s="323"/>
    </row>
    <row r="39" spans="1:18" ht="89.25">
      <c r="A39" s="323"/>
      <c r="B39" s="273"/>
      <c r="C39" s="328"/>
      <c r="D39" s="204" t="s">
        <v>1040</v>
      </c>
      <c r="E39" s="240" t="s">
        <v>152</v>
      </c>
      <c r="F39" s="240" t="s">
        <v>1041</v>
      </c>
      <c r="G39" s="240"/>
      <c r="H39" s="331"/>
      <c r="I39" s="331"/>
      <c r="J39" s="339"/>
      <c r="K39" s="339"/>
      <c r="L39" s="198"/>
      <c r="M39" s="198"/>
      <c r="N39" s="198"/>
      <c r="O39" s="198"/>
      <c r="P39" s="198"/>
      <c r="Q39" s="198"/>
      <c r="R39" s="323"/>
    </row>
    <row r="40" spans="1:18" ht="76.5">
      <c r="A40" s="323"/>
      <c r="B40" s="273"/>
      <c r="C40" s="328"/>
      <c r="D40" s="204" t="s">
        <v>1042</v>
      </c>
      <c r="E40" s="240" t="s">
        <v>152</v>
      </c>
      <c r="F40" s="240" t="s">
        <v>1043</v>
      </c>
      <c r="G40" s="240"/>
      <c r="H40" s="331"/>
      <c r="I40" s="331"/>
      <c r="J40" s="339"/>
      <c r="K40" s="339"/>
      <c r="L40" s="198"/>
      <c r="M40" s="198"/>
      <c r="N40" s="198"/>
      <c r="O40" s="198"/>
      <c r="P40" s="198"/>
      <c r="Q40" s="198"/>
      <c r="R40" s="323"/>
    </row>
    <row r="41" spans="1:18" ht="12.75">
      <c r="A41" s="323"/>
      <c r="B41" s="273"/>
      <c r="C41" s="328"/>
      <c r="D41" s="204"/>
      <c r="E41" s="208"/>
      <c r="F41" s="208"/>
      <c r="G41" s="337">
        <v>902</v>
      </c>
      <c r="H41" s="209" t="s">
        <v>77</v>
      </c>
      <c r="I41" s="210" t="s">
        <v>106</v>
      </c>
      <c r="J41" s="211" t="s">
        <v>1031</v>
      </c>
      <c r="K41" s="212">
        <v>244</v>
      </c>
      <c r="L41" s="197">
        <v>0</v>
      </c>
      <c r="M41" s="197">
        <v>0</v>
      </c>
      <c r="N41" s="197">
        <v>0</v>
      </c>
      <c r="O41" s="197">
        <v>50</v>
      </c>
      <c r="P41" s="197">
        <v>50</v>
      </c>
      <c r="Q41" s="197">
        <v>50</v>
      </c>
      <c r="R41" s="323"/>
    </row>
    <row r="42" spans="1:18" ht="12.75">
      <c r="A42" s="323"/>
      <c r="B42" s="273"/>
      <c r="C42" s="328"/>
      <c r="D42" s="204"/>
      <c r="E42" s="208"/>
      <c r="F42" s="208"/>
      <c r="G42" s="337">
        <v>902</v>
      </c>
      <c r="H42" s="209" t="s">
        <v>75</v>
      </c>
      <c r="I42" s="210" t="s">
        <v>81</v>
      </c>
      <c r="J42" s="211" t="s">
        <v>954</v>
      </c>
      <c r="K42" s="212">
        <v>244</v>
      </c>
      <c r="L42" s="197">
        <v>0</v>
      </c>
      <c r="M42" s="197">
        <v>0</v>
      </c>
      <c r="N42" s="197">
        <v>100</v>
      </c>
      <c r="O42" s="197">
        <v>100</v>
      </c>
      <c r="P42" s="197">
        <v>100</v>
      </c>
      <c r="Q42" s="197">
        <v>0</v>
      </c>
      <c r="R42" s="323"/>
    </row>
    <row r="43" spans="1:18" ht="12.75">
      <c r="A43" s="323"/>
      <c r="B43" s="332"/>
      <c r="C43" s="333"/>
      <c r="D43" s="340"/>
      <c r="E43" s="253"/>
      <c r="F43" s="253"/>
      <c r="G43" s="337">
        <v>902</v>
      </c>
      <c r="H43" s="209" t="s">
        <v>77</v>
      </c>
      <c r="I43" s="210" t="s">
        <v>106</v>
      </c>
      <c r="J43" s="211" t="s">
        <v>1030</v>
      </c>
      <c r="K43" s="212">
        <v>244</v>
      </c>
      <c r="L43" s="197">
        <v>0</v>
      </c>
      <c r="M43" s="197">
        <v>0</v>
      </c>
      <c r="N43" s="197">
        <v>0</v>
      </c>
      <c r="O43" s="197">
        <v>0</v>
      </c>
      <c r="P43" s="197">
        <v>0</v>
      </c>
      <c r="Q43" s="197">
        <v>0</v>
      </c>
      <c r="R43" s="323"/>
    </row>
    <row r="44" spans="1:18" ht="12.75">
      <c r="A44" s="323"/>
      <c r="B44" s="332"/>
      <c r="C44" s="333"/>
      <c r="D44" s="340"/>
      <c r="E44" s="253"/>
      <c r="F44" s="253"/>
      <c r="G44" s="337">
        <v>902</v>
      </c>
      <c r="H44" s="234" t="s">
        <v>77</v>
      </c>
      <c r="I44" s="234" t="s">
        <v>106</v>
      </c>
      <c r="J44" s="288" t="s">
        <v>750</v>
      </c>
      <c r="K44" s="288" t="s">
        <v>737</v>
      </c>
      <c r="L44" s="196">
        <v>7.5</v>
      </c>
      <c r="M44" s="196">
        <v>5.9</v>
      </c>
      <c r="N44" s="196">
        <v>20</v>
      </c>
      <c r="O44" s="196">
        <v>30</v>
      </c>
      <c r="P44" s="196">
        <v>30</v>
      </c>
      <c r="Q44" s="196">
        <v>30</v>
      </c>
      <c r="R44" s="323"/>
    </row>
    <row r="45" spans="1:18" ht="12.75">
      <c r="A45" s="323"/>
      <c r="B45" s="332"/>
      <c r="C45" s="333"/>
      <c r="D45" s="340"/>
      <c r="E45" s="253"/>
      <c r="F45" s="253"/>
      <c r="G45" s="337">
        <v>902</v>
      </c>
      <c r="H45" s="234" t="s">
        <v>77</v>
      </c>
      <c r="I45" s="234" t="s">
        <v>106</v>
      </c>
      <c r="J45" s="288" t="s">
        <v>93</v>
      </c>
      <c r="K45" s="288" t="s">
        <v>114</v>
      </c>
      <c r="L45" s="197">
        <v>0</v>
      </c>
      <c r="M45" s="197">
        <v>0</v>
      </c>
      <c r="N45" s="197">
        <v>950</v>
      </c>
      <c r="O45" s="197">
        <v>400</v>
      </c>
      <c r="P45" s="197">
        <v>400</v>
      </c>
      <c r="Q45" s="197">
        <v>400</v>
      </c>
      <c r="R45" s="341"/>
    </row>
    <row r="46" spans="1:18" ht="12.75">
      <c r="A46" s="323"/>
      <c r="B46" s="332"/>
      <c r="C46" s="333"/>
      <c r="D46" s="340"/>
      <c r="E46" s="253"/>
      <c r="F46" s="253"/>
      <c r="G46" s="337">
        <v>902</v>
      </c>
      <c r="H46" s="234" t="s">
        <v>77</v>
      </c>
      <c r="I46" s="234" t="s">
        <v>106</v>
      </c>
      <c r="J46" s="288" t="s">
        <v>750</v>
      </c>
      <c r="K46" s="288" t="s">
        <v>114</v>
      </c>
      <c r="L46" s="196">
        <v>453.6</v>
      </c>
      <c r="M46" s="196">
        <v>453.6</v>
      </c>
      <c r="N46" s="196">
        <v>424</v>
      </c>
      <c r="O46" s="196">
        <v>440</v>
      </c>
      <c r="P46" s="196">
        <v>440</v>
      </c>
      <c r="Q46" s="196">
        <v>440</v>
      </c>
      <c r="R46" s="323"/>
    </row>
    <row r="47" spans="1:18" ht="12.75">
      <c r="A47" s="323"/>
      <c r="B47" s="332"/>
      <c r="C47" s="333"/>
      <c r="D47" s="340"/>
      <c r="E47" s="253"/>
      <c r="F47" s="253"/>
      <c r="G47" s="337">
        <v>902</v>
      </c>
      <c r="H47" s="234" t="s">
        <v>77</v>
      </c>
      <c r="I47" s="234" t="s">
        <v>106</v>
      </c>
      <c r="J47" s="288" t="s">
        <v>829</v>
      </c>
      <c r="K47" s="288" t="s">
        <v>737</v>
      </c>
      <c r="L47" s="196">
        <v>0.1</v>
      </c>
      <c r="M47" s="196">
        <v>0.1</v>
      </c>
      <c r="N47" s="196">
        <v>1</v>
      </c>
      <c r="O47" s="196">
        <v>0</v>
      </c>
      <c r="P47" s="196">
        <v>0</v>
      </c>
      <c r="Q47" s="196">
        <v>0</v>
      </c>
      <c r="R47" s="323"/>
    </row>
    <row r="48" spans="1:18" ht="12.75">
      <c r="A48" s="323"/>
      <c r="B48" s="332"/>
      <c r="C48" s="333"/>
      <c r="D48" s="340"/>
      <c r="E48" s="253"/>
      <c r="F48" s="253"/>
      <c r="G48" s="337">
        <v>902</v>
      </c>
      <c r="H48" s="234" t="s">
        <v>77</v>
      </c>
      <c r="I48" s="234" t="s">
        <v>106</v>
      </c>
      <c r="J48" s="288" t="s">
        <v>829</v>
      </c>
      <c r="K48" s="288" t="s">
        <v>121</v>
      </c>
      <c r="L48" s="196">
        <v>0.1</v>
      </c>
      <c r="M48" s="196">
        <v>0.1</v>
      </c>
      <c r="N48" s="196">
        <v>0.1</v>
      </c>
      <c r="O48" s="196">
        <v>0</v>
      </c>
      <c r="P48" s="196">
        <v>0</v>
      </c>
      <c r="Q48" s="196">
        <v>0</v>
      </c>
      <c r="R48" s="323"/>
    </row>
    <row r="49" spans="1:18" ht="12.75">
      <c r="A49" s="323"/>
      <c r="B49" s="332"/>
      <c r="C49" s="333"/>
      <c r="D49" s="340"/>
      <c r="E49" s="253"/>
      <c r="F49" s="253"/>
      <c r="G49" s="337">
        <v>902</v>
      </c>
      <c r="H49" s="234" t="s">
        <v>77</v>
      </c>
      <c r="I49" s="234" t="s">
        <v>106</v>
      </c>
      <c r="J49" s="288" t="s">
        <v>750</v>
      </c>
      <c r="K49" s="288" t="s">
        <v>121</v>
      </c>
      <c r="L49" s="196">
        <v>0.4</v>
      </c>
      <c r="M49" s="196">
        <v>0.1</v>
      </c>
      <c r="N49" s="196">
        <v>3</v>
      </c>
      <c r="O49" s="196">
        <v>0</v>
      </c>
      <c r="P49" s="196">
        <v>0</v>
      </c>
      <c r="Q49" s="196">
        <v>0</v>
      </c>
      <c r="R49" s="323"/>
    </row>
    <row r="50" spans="1:18" ht="12.75">
      <c r="A50" s="323"/>
      <c r="B50" s="332"/>
      <c r="C50" s="333"/>
      <c r="D50" s="340"/>
      <c r="E50" s="253"/>
      <c r="F50" s="253"/>
      <c r="G50" s="337">
        <v>902</v>
      </c>
      <c r="H50" s="234" t="s">
        <v>75</v>
      </c>
      <c r="I50" s="234" t="s">
        <v>81</v>
      </c>
      <c r="J50" s="288" t="s">
        <v>955</v>
      </c>
      <c r="K50" s="288" t="s">
        <v>114</v>
      </c>
      <c r="L50" s="196">
        <v>0</v>
      </c>
      <c r="M50" s="196">
        <v>0</v>
      </c>
      <c r="N50" s="196">
        <v>100</v>
      </c>
      <c r="O50" s="196">
        <v>100</v>
      </c>
      <c r="P50" s="196">
        <v>100</v>
      </c>
      <c r="Q50" s="196">
        <v>0</v>
      </c>
      <c r="R50" s="323"/>
    </row>
    <row r="51" spans="1:18" ht="12.75">
      <c r="A51" s="323"/>
      <c r="B51" s="332"/>
      <c r="C51" s="333"/>
      <c r="D51" s="340"/>
      <c r="E51" s="253"/>
      <c r="F51" s="253"/>
      <c r="G51" s="337">
        <v>902</v>
      </c>
      <c r="H51" s="234" t="s">
        <v>75</v>
      </c>
      <c r="I51" s="234" t="s">
        <v>81</v>
      </c>
      <c r="J51" s="288" t="s">
        <v>1032</v>
      </c>
      <c r="K51" s="288" t="s">
        <v>114</v>
      </c>
      <c r="L51" s="196">
        <v>0</v>
      </c>
      <c r="M51" s="196">
        <v>0</v>
      </c>
      <c r="N51" s="196">
        <v>0</v>
      </c>
      <c r="O51" s="196">
        <v>0</v>
      </c>
      <c r="P51" s="196">
        <v>60</v>
      </c>
      <c r="Q51" s="196">
        <v>0</v>
      </c>
      <c r="R51" s="323"/>
    </row>
    <row r="52" spans="1:18" ht="12.75">
      <c r="A52" s="323"/>
      <c r="B52" s="332"/>
      <c r="C52" s="333"/>
      <c r="D52" s="340"/>
      <c r="E52" s="253"/>
      <c r="F52" s="253"/>
      <c r="G52" s="337">
        <v>902</v>
      </c>
      <c r="H52" s="234" t="s">
        <v>75</v>
      </c>
      <c r="I52" s="234" t="s">
        <v>81</v>
      </c>
      <c r="J52" s="288" t="s">
        <v>783</v>
      </c>
      <c r="K52" s="288" t="s">
        <v>114</v>
      </c>
      <c r="L52" s="196">
        <v>0</v>
      </c>
      <c r="M52" s="196">
        <v>0</v>
      </c>
      <c r="N52" s="196">
        <v>0</v>
      </c>
      <c r="O52" s="196">
        <v>0</v>
      </c>
      <c r="P52" s="196">
        <v>20</v>
      </c>
      <c r="Q52" s="196">
        <v>0</v>
      </c>
      <c r="R52" s="323"/>
    </row>
    <row r="53" spans="1:18" ht="12.75">
      <c r="A53" s="323"/>
      <c r="B53" s="332"/>
      <c r="C53" s="333"/>
      <c r="D53" s="340"/>
      <c r="E53" s="253"/>
      <c r="F53" s="253"/>
      <c r="G53" s="337">
        <v>902</v>
      </c>
      <c r="H53" s="234" t="s">
        <v>75</v>
      </c>
      <c r="I53" s="234" t="s">
        <v>81</v>
      </c>
      <c r="J53" s="288" t="s">
        <v>784</v>
      </c>
      <c r="K53" s="288" t="s">
        <v>114</v>
      </c>
      <c r="L53" s="196">
        <v>0</v>
      </c>
      <c r="M53" s="196">
        <v>0</v>
      </c>
      <c r="N53" s="196">
        <v>0</v>
      </c>
      <c r="O53" s="196">
        <v>0</v>
      </c>
      <c r="P53" s="196">
        <v>50</v>
      </c>
      <c r="Q53" s="196">
        <v>0</v>
      </c>
      <c r="R53" s="323"/>
    </row>
    <row r="54" spans="1:18" ht="12.75">
      <c r="A54" s="323"/>
      <c r="B54" s="332"/>
      <c r="C54" s="333"/>
      <c r="D54" s="340"/>
      <c r="E54" s="253"/>
      <c r="F54" s="253"/>
      <c r="G54" s="337">
        <v>902</v>
      </c>
      <c r="H54" s="234" t="s">
        <v>75</v>
      </c>
      <c r="I54" s="234" t="s">
        <v>81</v>
      </c>
      <c r="J54" s="288" t="s">
        <v>1033</v>
      </c>
      <c r="K54" s="288" t="s">
        <v>114</v>
      </c>
      <c r="L54" s="196">
        <v>0</v>
      </c>
      <c r="M54" s="196">
        <v>0</v>
      </c>
      <c r="N54" s="196">
        <v>0</v>
      </c>
      <c r="O54" s="196">
        <v>0</v>
      </c>
      <c r="P54" s="196">
        <v>15</v>
      </c>
      <c r="Q54" s="196">
        <v>0</v>
      </c>
      <c r="R54" s="323"/>
    </row>
    <row r="55" spans="1:18" ht="12.75">
      <c r="A55" s="323"/>
      <c r="B55" s="332"/>
      <c r="C55" s="333"/>
      <c r="D55" s="340"/>
      <c r="E55" s="253"/>
      <c r="F55" s="253"/>
      <c r="G55" s="337">
        <v>902</v>
      </c>
      <c r="H55" s="234" t="s">
        <v>75</v>
      </c>
      <c r="I55" s="234" t="s">
        <v>81</v>
      </c>
      <c r="J55" s="288" t="s">
        <v>1034</v>
      </c>
      <c r="K55" s="288" t="s">
        <v>123</v>
      </c>
      <c r="L55" s="196">
        <v>0</v>
      </c>
      <c r="M55" s="196">
        <v>0</v>
      </c>
      <c r="N55" s="196">
        <v>0</v>
      </c>
      <c r="O55" s="196">
        <v>0</v>
      </c>
      <c r="P55" s="196">
        <v>200</v>
      </c>
      <c r="Q55" s="196">
        <v>0</v>
      </c>
      <c r="R55" s="342"/>
    </row>
    <row r="56" spans="1:18" ht="12.75">
      <c r="A56" s="323"/>
      <c r="B56" s="332"/>
      <c r="C56" s="333"/>
      <c r="D56" s="340"/>
      <c r="E56" s="253"/>
      <c r="F56" s="253"/>
      <c r="G56" s="337">
        <v>902</v>
      </c>
      <c r="H56" s="234" t="s">
        <v>75</v>
      </c>
      <c r="I56" s="234" t="s">
        <v>81</v>
      </c>
      <c r="J56" s="288" t="s">
        <v>1035</v>
      </c>
      <c r="K56" s="288" t="s">
        <v>114</v>
      </c>
      <c r="L56" s="196">
        <v>0</v>
      </c>
      <c r="M56" s="196">
        <v>0</v>
      </c>
      <c r="N56" s="196">
        <v>0</v>
      </c>
      <c r="O56" s="196">
        <v>0</v>
      </c>
      <c r="P56" s="196">
        <v>15</v>
      </c>
      <c r="Q56" s="196">
        <v>0</v>
      </c>
      <c r="R56" s="323"/>
    </row>
    <row r="57" spans="1:18" ht="216.75">
      <c r="A57" s="323"/>
      <c r="B57" s="343" t="s">
        <v>956</v>
      </c>
      <c r="C57" s="328" t="s">
        <v>957</v>
      </c>
      <c r="D57" s="340"/>
      <c r="E57" s="253"/>
      <c r="F57" s="253"/>
      <c r="G57" s="337"/>
      <c r="H57" s="234"/>
      <c r="I57" s="234"/>
      <c r="J57" s="288"/>
      <c r="K57" s="288"/>
      <c r="L57" s="207">
        <f>SUM(L60:L64)</f>
        <v>0</v>
      </c>
      <c r="M57" s="207">
        <f t="shared" ref="M57:Q57" si="8">SUM(M60:M64)</f>
        <v>0</v>
      </c>
      <c r="N57" s="207">
        <f t="shared" si="8"/>
        <v>15.5</v>
      </c>
      <c r="O57" s="207">
        <f t="shared" si="8"/>
        <v>0</v>
      </c>
      <c r="P57" s="207">
        <f t="shared" si="8"/>
        <v>0</v>
      </c>
      <c r="Q57" s="207">
        <f t="shared" si="8"/>
        <v>0</v>
      </c>
      <c r="R57" s="323"/>
    </row>
    <row r="58" spans="1:18" ht="76.5">
      <c r="A58" s="323"/>
      <c r="B58" s="332"/>
      <c r="C58" s="333"/>
      <c r="D58" s="344" t="s">
        <v>749</v>
      </c>
      <c r="E58" s="240" t="s">
        <v>163</v>
      </c>
      <c r="F58" s="240" t="s">
        <v>730</v>
      </c>
      <c r="G58" s="337"/>
      <c r="H58" s="234"/>
      <c r="I58" s="234"/>
      <c r="J58" s="288"/>
      <c r="K58" s="288"/>
      <c r="L58" s="196"/>
      <c r="M58" s="196"/>
      <c r="N58" s="196"/>
      <c r="O58" s="196"/>
      <c r="P58" s="196"/>
      <c r="Q58" s="196"/>
      <c r="R58" s="323"/>
    </row>
    <row r="59" spans="1:18" ht="76.5">
      <c r="A59" s="323"/>
      <c r="B59" s="332"/>
      <c r="C59" s="333"/>
      <c r="D59" s="344" t="s">
        <v>1084</v>
      </c>
      <c r="E59" s="240" t="s">
        <v>163</v>
      </c>
      <c r="F59" s="240" t="s">
        <v>1085</v>
      </c>
      <c r="G59" s="337"/>
      <c r="H59" s="234"/>
      <c r="I59" s="234"/>
      <c r="J59" s="288"/>
      <c r="K59" s="288"/>
      <c r="L59" s="196"/>
      <c r="M59" s="196"/>
      <c r="N59" s="196"/>
      <c r="O59" s="196"/>
      <c r="P59" s="196"/>
      <c r="Q59" s="196"/>
      <c r="R59" s="323"/>
    </row>
    <row r="60" spans="1:18" ht="12.75">
      <c r="A60" s="323"/>
      <c r="B60" s="332"/>
      <c r="C60" s="333"/>
      <c r="D60" s="340"/>
      <c r="E60" s="253"/>
      <c r="F60" s="253"/>
      <c r="G60" s="337">
        <v>902</v>
      </c>
      <c r="H60" s="234" t="s">
        <v>75</v>
      </c>
      <c r="I60" s="234" t="s">
        <v>81</v>
      </c>
      <c r="J60" s="288" t="s">
        <v>958</v>
      </c>
      <c r="K60" s="288" t="s">
        <v>114</v>
      </c>
      <c r="L60" s="196">
        <v>0</v>
      </c>
      <c r="M60" s="196">
        <v>0</v>
      </c>
      <c r="N60" s="196">
        <v>10</v>
      </c>
      <c r="O60" s="196">
        <v>0</v>
      </c>
      <c r="P60" s="196">
        <v>0</v>
      </c>
      <c r="Q60" s="196">
        <v>0</v>
      </c>
      <c r="R60" s="323"/>
    </row>
    <row r="61" spans="1:18" ht="12.75">
      <c r="A61" s="323"/>
      <c r="B61" s="332"/>
      <c r="C61" s="333"/>
      <c r="D61" s="340"/>
      <c r="E61" s="253"/>
      <c r="F61" s="253"/>
      <c r="G61" s="337">
        <v>902</v>
      </c>
      <c r="H61" s="234" t="s">
        <v>75</v>
      </c>
      <c r="I61" s="234" t="s">
        <v>81</v>
      </c>
      <c r="J61" s="288" t="s">
        <v>959</v>
      </c>
      <c r="K61" s="288" t="s">
        <v>114</v>
      </c>
      <c r="L61" s="196">
        <v>0</v>
      </c>
      <c r="M61" s="196">
        <v>0</v>
      </c>
      <c r="N61" s="196">
        <v>1.5</v>
      </c>
      <c r="O61" s="196">
        <v>0</v>
      </c>
      <c r="P61" s="196">
        <v>0</v>
      </c>
      <c r="Q61" s="196">
        <v>0</v>
      </c>
      <c r="R61" s="323"/>
    </row>
    <row r="62" spans="1:18" ht="12.75">
      <c r="A62" s="323"/>
      <c r="B62" s="332"/>
      <c r="C62" s="333"/>
      <c r="D62" s="340"/>
      <c r="E62" s="253"/>
      <c r="F62" s="253"/>
      <c r="G62" s="337">
        <v>902</v>
      </c>
      <c r="H62" s="234" t="s">
        <v>75</v>
      </c>
      <c r="I62" s="234" t="s">
        <v>81</v>
      </c>
      <c r="J62" s="288" t="s">
        <v>960</v>
      </c>
      <c r="K62" s="288" t="s">
        <v>114</v>
      </c>
      <c r="L62" s="196">
        <v>0</v>
      </c>
      <c r="M62" s="196">
        <v>0</v>
      </c>
      <c r="N62" s="196">
        <v>1</v>
      </c>
      <c r="O62" s="196">
        <v>0</v>
      </c>
      <c r="P62" s="196">
        <v>0</v>
      </c>
      <c r="Q62" s="196">
        <v>0</v>
      </c>
      <c r="R62" s="323"/>
    </row>
    <row r="63" spans="1:18" ht="12.75">
      <c r="A63" s="323"/>
      <c r="B63" s="332"/>
      <c r="C63" s="333"/>
      <c r="D63" s="340"/>
      <c r="E63" s="253"/>
      <c r="F63" s="253"/>
      <c r="G63" s="337">
        <v>902</v>
      </c>
      <c r="H63" s="234" t="s">
        <v>75</v>
      </c>
      <c r="I63" s="234" t="s">
        <v>81</v>
      </c>
      <c r="J63" s="288" t="s">
        <v>961</v>
      </c>
      <c r="K63" s="288" t="s">
        <v>114</v>
      </c>
      <c r="L63" s="196">
        <v>0</v>
      </c>
      <c r="M63" s="196">
        <v>0</v>
      </c>
      <c r="N63" s="196">
        <v>1</v>
      </c>
      <c r="O63" s="196">
        <v>0</v>
      </c>
      <c r="P63" s="196">
        <v>0</v>
      </c>
      <c r="Q63" s="196">
        <v>0</v>
      </c>
      <c r="R63" s="323"/>
    </row>
    <row r="64" spans="1:18" ht="12.75">
      <c r="A64" s="323"/>
      <c r="B64" s="332"/>
      <c r="C64" s="333"/>
      <c r="D64" s="340"/>
      <c r="E64" s="253"/>
      <c r="F64" s="253"/>
      <c r="G64" s="337">
        <v>902</v>
      </c>
      <c r="H64" s="234" t="s">
        <v>75</v>
      </c>
      <c r="I64" s="234" t="s">
        <v>81</v>
      </c>
      <c r="J64" s="288" t="s">
        <v>962</v>
      </c>
      <c r="K64" s="288" t="s">
        <v>114</v>
      </c>
      <c r="L64" s="196">
        <v>0</v>
      </c>
      <c r="M64" s="196">
        <v>0</v>
      </c>
      <c r="N64" s="196">
        <v>2</v>
      </c>
      <c r="O64" s="196">
        <v>0</v>
      </c>
      <c r="P64" s="196">
        <v>0</v>
      </c>
      <c r="Q64" s="196">
        <v>0</v>
      </c>
      <c r="R64" s="323"/>
    </row>
    <row r="65" spans="1:18" ht="176.45" customHeight="1">
      <c r="A65" s="323"/>
      <c r="B65" s="343" t="s">
        <v>804</v>
      </c>
      <c r="C65" s="328" t="s">
        <v>805</v>
      </c>
      <c r="D65" s="340"/>
      <c r="E65" s="253"/>
      <c r="F65" s="253"/>
      <c r="G65" s="337"/>
      <c r="H65" s="234"/>
      <c r="I65" s="234"/>
      <c r="J65" s="288"/>
      <c r="K65" s="288"/>
      <c r="L65" s="207">
        <f t="shared" ref="L65:Q65" si="9">SUM(L73:L90)</f>
        <v>114001.8</v>
      </c>
      <c r="M65" s="207">
        <f t="shared" si="9"/>
        <v>114001.8</v>
      </c>
      <c r="N65" s="207">
        <f t="shared" si="9"/>
        <v>126764.59999999999</v>
      </c>
      <c r="O65" s="207">
        <f t="shared" si="9"/>
        <v>89276.1</v>
      </c>
      <c r="P65" s="207">
        <f t="shared" si="9"/>
        <v>103514.09999999999</v>
      </c>
      <c r="Q65" s="207">
        <f t="shared" si="9"/>
        <v>103202.8</v>
      </c>
      <c r="R65" s="323"/>
    </row>
    <row r="66" spans="1:18" ht="59.1" customHeight="1">
      <c r="A66" s="323"/>
      <c r="B66" s="343"/>
      <c r="C66" s="328"/>
      <c r="D66" s="208" t="s">
        <v>877</v>
      </c>
      <c r="E66" s="240" t="s">
        <v>152</v>
      </c>
      <c r="F66" s="240" t="s">
        <v>878</v>
      </c>
      <c r="G66" s="337"/>
      <c r="H66" s="234"/>
      <c r="I66" s="234"/>
      <c r="J66" s="288"/>
      <c r="K66" s="288"/>
      <c r="L66" s="207"/>
      <c r="M66" s="207"/>
      <c r="N66" s="196"/>
      <c r="O66" s="196"/>
      <c r="P66" s="196"/>
      <c r="Q66" s="196"/>
      <c r="R66" s="323"/>
    </row>
    <row r="67" spans="1:18" ht="59.1" customHeight="1">
      <c r="A67" s="323"/>
      <c r="B67" s="343"/>
      <c r="C67" s="328"/>
      <c r="D67" s="213" t="s">
        <v>1137</v>
      </c>
      <c r="E67" s="213" t="s">
        <v>178</v>
      </c>
      <c r="F67" s="213" t="s">
        <v>1138</v>
      </c>
      <c r="G67" s="337"/>
      <c r="H67" s="234"/>
      <c r="I67" s="234"/>
      <c r="J67" s="288"/>
      <c r="K67" s="288"/>
      <c r="L67" s="207"/>
      <c r="M67" s="207"/>
      <c r="N67" s="196"/>
      <c r="O67" s="196"/>
      <c r="P67" s="196"/>
      <c r="Q67" s="196"/>
      <c r="R67" s="323"/>
    </row>
    <row r="68" spans="1:18" ht="59.1" customHeight="1">
      <c r="A68" s="323"/>
      <c r="B68" s="343"/>
      <c r="C68" s="328"/>
      <c r="D68" s="213" t="s">
        <v>1139</v>
      </c>
      <c r="E68" s="213" t="s">
        <v>446</v>
      </c>
      <c r="F68" s="213" t="s">
        <v>186</v>
      </c>
      <c r="G68" s="337"/>
      <c r="H68" s="234"/>
      <c r="I68" s="234"/>
      <c r="J68" s="288"/>
      <c r="K68" s="288"/>
      <c r="L68" s="207"/>
      <c r="M68" s="207"/>
      <c r="N68" s="196"/>
      <c r="O68" s="196"/>
      <c r="P68" s="196"/>
      <c r="Q68" s="196"/>
      <c r="R68" s="323"/>
    </row>
    <row r="69" spans="1:18" ht="59.1" customHeight="1">
      <c r="A69" s="323"/>
      <c r="B69" s="343"/>
      <c r="C69" s="328"/>
      <c r="D69" s="213" t="s">
        <v>1140</v>
      </c>
      <c r="E69" s="213" t="s">
        <v>178</v>
      </c>
      <c r="F69" s="213" t="s">
        <v>1141</v>
      </c>
      <c r="G69" s="337"/>
      <c r="H69" s="234"/>
      <c r="I69" s="234"/>
      <c r="J69" s="288"/>
      <c r="K69" s="288"/>
      <c r="L69" s="207"/>
      <c r="M69" s="207"/>
      <c r="N69" s="196"/>
      <c r="O69" s="196"/>
      <c r="P69" s="196"/>
      <c r="Q69" s="196"/>
      <c r="R69" s="323"/>
    </row>
    <row r="70" spans="1:18" ht="59.1" customHeight="1">
      <c r="A70" s="323"/>
      <c r="B70" s="343"/>
      <c r="C70" s="328"/>
      <c r="D70" s="214" t="s">
        <v>1142</v>
      </c>
      <c r="E70" s="193" t="s">
        <v>1143</v>
      </c>
      <c r="F70" s="214" t="s">
        <v>1144</v>
      </c>
      <c r="G70" s="337"/>
      <c r="H70" s="234"/>
      <c r="I70" s="234"/>
      <c r="J70" s="288"/>
      <c r="K70" s="288"/>
      <c r="L70" s="207"/>
      <c r="M70" s="207"/>
      <c r="N70" s="196"/>
      <c r="O70" s="196"/>
      <c r="P70" s="196"/>
      <c r="Q70" s="196"/>
      <c r="R70" s="323"/>
    </row>
    <row r="71" spans="1:18" ht="59.1" customHeight="1">
      <c r="A71" s="323"/>
      <c r="B71" s="343"/>
      <c r="C71" s="328"/>
      <c r="D71" s="213" t="s">
        <v>1145</v>
      </c>
      <c r="E71" s="213" t="s">
        <v>178</v>
      </c>
      <c r="F71" s="213" t="s">
        <v>1146</v>
      </c>
      <c r="G71" s="337"/>
      <c r="H71" s="234"/>
      <c r="I71" s="234"/>
      <c r="J71" s="288"/>
      <c r="K71" s="288"/>
      <c r="L71" s="207"/>
      <c r="M71" s="207"/>
      <c r="N71" s="196"/>
      <c r="O71" s="196"/>
      <c r="P71" s="196"/>
      <c r="Q71" s="196"/>
      <c r="R71" s="323"/>
    </row>
    <row r="72" spans="1:18" ht="59.1" customHeight="1">
      <c r="A72" s="323"/>
      <c r="B72" s="343"/>
      <c r="C72" s="328"/>
      <c r="D72" s="215" t="s">
        <v>1147</v>
      </c>
      <c r="E72" s="213" t="s">
        <v>178</v>
      </c>
      <c r="F72" s="216" t="s">
        <v>1148</v>
      </c>
      <c r="G72" s="337"/>
      <c r="H72" s="234"/>
      <c r="I72" s="234"/>
      <c r="J72" s="288"/>
      <c r="K72" s="288"/>
      <c r="L72" s="207"/>
      <c r="M72" s="207"/>
      <c r="N72" s="196"/>
      <c r="O72" s="196"/>
      <c r="P72" s="196"/>
      <c r="Q72" s="196"/>
      <c r="R72" s="323"/>
    </row>
    <row r="73" spans="1:18" ht="12.75">
      <c r="A73" s="323"/>
      <c r="B73" s="332"/>
      <c r="C73" s="333"/>
      <c r="D73" s="340"/>
      <c r="E73" s="253"/>
      <c r="F73" s="253"/>
      <c r="G73" s="240">
        <v>925</v>
      </c>
      <c r="H73" s="209" t="s">
        <v>98</v>
      </c>
      <c r="I73" s="209" t="s">
        <v>75</v>
      </c>
      <c r="J73" s="210" t="s">
        <v>1149</v>
      </c>
      <c r="K73" s="212">
        <v>611</v>
      </c>
      <c r="L73" s="196">
        <v>46002.6</v>
      </c>
      <c r="M73" s="196">
        <v>46002.6</v>
      </c>
      <c r="N73" s="409">
        <v>46787.4</v>
      </c>
      <c r="O73" s="196">
        <v>48700</v>
      </c>
      <c r="P73" s="196">
        <v>45700</v>
      </c>
      <c r="Q73" s="196">
        <v>45400</v>
      </c>
      <c r="R73" s="323"/>
    </row>
    <row r="74" spans="1:18" ht="12.75">
      <c r="A74" s="323"/>
      <c r="B74" s="332"/>
      <c r="C74" s="333"/>
      <c r="D74" s="340"/>
      <c r="E74" s="253"/>
      <c r="F74" s="253"/>
      <c r="G74" s="240">
        <v>925</v>
      </c>
      <c r="H74" s="209" t="s">
        <v>98</v>
      </c>
      <c r="I74" s="209" t="s">
        <v>75</v>
      </c>
      <c r="J74" s="210" t="s">
        <v>1149</v>
      </c>
      <c r="K74" s="212">
        <v>621</v>
      </c>
      <c r="L74" s="196">
        <v>23332.799999999999</v>
      </c>
      <c r="M74" s="196">
        <v>23332.799999999999</v>
      </c>
      <c r="N74" s="409">
        <v>21936.9</v>
      </c>
      <c r="O74" s="196">
        <v>22701.3</v>
      </c>
      <c r="P74" s="196">
        <v>22064.5</v>
      </c>
      <c r="Q74" s="196">
        <v>22053.200000000001</v>
      </c>
      <c r="R74" s="323"/>
    </row>
    <row r="75" spans="1:18" ht="12.75">
      <c r="A75" s="323"/>
      <c r="B75" s="332"/>
      <c r="C75" s="333"/>
      <c r="D75" s="340"/>
      <c r="E75" s="253"/>
      <c r="F75" s="253"/>
      <c r="G75" s="240">
        <v>925</v>
      </c>
      <c r="H75" s="209" t="s">
        <v>98</v>
      </c>
      <c r="I75" s="209" t="s">
        <v>75</v>
      </c>
      <c r="J75" s="210" t="s">
        <v>1150</v>
      </c>
      <c r="K75" s="212">
        <v>612</v>
      </c>
      <c r="L75" s="196">
        <v>20120.8</v>
      </c>
      <c r="M75" s="196">
        <v>20120.8</v>
      </c>
      <c r="N75" s="410">
        <v>18643.7</v>
      </c>
      <c r="O75" s="196">
        <v>12140.7</v>
      </c>
      <c r="P75" s="196">
        <v>24186.400000000001</v>
      </c>
      <c r="Q75" s="218">
        <v>24186.400000000001</v>
      </c>
      <c r="R75" s="323"/>
    </row>
    <row r="76" spans="1:18" ht="12.75">
      <c r="A76" s="323"/>
      <c r="B76" s="332"/>
      <c r="C76" s="333"/>
      <c r="D76" s="340"/>
      <c r="E76" s="253"/>
      <c r="F76" s="253"/>
      <c r="G76" s="240">
        <v>925</v>
      </c>
      <c r="H76" s="209" t="s">
        <v>98</v>
      </c>
      <c r="I76" s="209" t="s">
        <v>75</v>
      </c>
      <c r="J76" s="210" t="s">
        <v>1150</v>
      </c>
      <c r="K76" s="212">
        <v>622</v>
      </c>
      <c r="L76" s="196">
        <v>8915</v>
      </c>
      <c r="M76" s="196">
        <v>8915</v>
      </c>
      <c r="N76" s="410">
        <v>8255.5</v>
      </c>
      <c r="O76" s="196">
        <v>5734.1</v>
      </c>
      <c r="P76" s="196">
        <v>11563.2</v>
      </c>
      <c r="Q76" s="218">
        <v>11563.2</v>
      </c>
      <c r="R76" s="323"/>
    </row>
    <row r="77" spans="1:18" ht="12.75">
      <c r="A77" s="323"/>
      <c r="B77" s="332"/>
      <c r="C77" s="333"/>
      <c r="D77" s="340"/>
      <c r="E77" s="253"/>
      <c r="F77" s="253"/>
      <c r="G77" s="240">
        <v>925</v>
      </c>
      <c r="H77" s="209" t="s">
        <v>98</v>
      </c>
      <c r="I77" s="209" t="s">
        <v>75</v>
      </c>
      <c r="J77" s="210" t="s">
        <v>1151</v>
      </c>
      <c r="K77" s="212">
        <v>612</v>
      </c>
      <c r="L77" s="196">
        <v>11.6</v>
      </c>
      <c r="M77" s="196">
        <v>11.6</v>
      </c>
      <c r="N77" s="410">
        <v>100</v>
      </c>
      <c r="O77" s="196">
        <v>0</v>
      </c>
      <c r="P77" s="196">
        <v>0</v>
      </c>
      <c r="Q77" s="196">
        <v>0</v>
      </c>
      <c r="R77" s="323"/>
    </row>
    <row r="78" spans="1:18" ht="12.75">
      <c r="A78" s="323"/>
      <c r="B78" s="332"/>
      <c r="C78" s="333"/>
      <c r="D78" s="340"/>
      <c r="E78" s="253"/>
      <c r="F78" s="253"/>
      <c r="G78" s="240">
        <v>925</v>
      </c>
      <c r="H78" s="209" t="s">
        <v>98</v>
      </c>
      <c r="I78" s="209" t="s">
        <v>75</v>
      </c>
      <c r="J78" s="210" t="s">
        <v>427</v>
      </c>
      <c r="K78" s="212">
        <v>612</v>
      </c>
      <c r="L78" s="196">
        <v>2027.5</v>
      </c>
      <c r="M78" s="196">
        <v>2027.5</v>
      </c>
      <c r="N78" s="196">
        <v>0</v>
      </c>
      <c r="O78" s="196">
        <v>0</v>
      </c>
      <c r="P78" s="196">
        <v>0</v>
      </c>
      <c r="Q78" s="196">
        <v>0</v>
      </c>
      <c r="R78" s="323"/>
    </row>
    <row r="79" spans="1:18" ht="12.75">
      <c r="A79" s="323"/>
      <c r="B79" s="332"/>
      <c r="C79" s="333"/>
      <c r="D79" s="340"/>
      <c r="E79" s="253"/>
      <c r="F79" s="253"/>
      <c r="G79" s="240">
        <v>925</v>
      </c>
      <c r="H79" s="209" t="s">
        <v>98</v>
      </c>
      <c r="I79" s="209" t="s">
        <v>75</v>
      </c>
      <c r="J79" s="210" t="s">
        <v>427</v>
      </c>
      <c r="K79" s="212">
        <v>622</v>
      </c>
      <c r="L79" s="196">
        <v>1443.1</v>
      </c>
      <c r="M79" s="196">
        <v>1443.1</v>
      </c>
      <c r="N79" s="196">
        <v>0</v>
      </c>
      <c r="O79" s="196">
        <v>0</v>
      </c>
      <c r="P79" s="196">
        <v>0</v>
      </c>
      <c r="Q79" s="196">
        <v>0</v>
      </c>
      <c r="R79" s="323"/>
    </row>
    <row r="80" spans="1:18" ht="12.75">
      <c r="A80" s="323"/>
      <c r="B80" s="332"/>
      <c r="C80" s="333"/>
      <c r="D80" s="340"/>
      <c r="E80" s="253"/>
      <c r="F80" s="253"/>
      <c r="G80" s="240">
        <v>925</v>
      </c>
      <c r="H80" s="209" t="s">
        <v>98</v>
      </c>
      <c r="I80" s="209" t="s">
        <v>75</v>
      </c>
      <c r="J80" s="210" t="s">
        <v>425</v>
      </c>
      <c r="K80" s="212">
        <v>612</v>
      </c>
      <c r="L80" s="196">
        <v>0</v>
      </c>
      <c r="M80" s="196">
        <v>0</v>
      </c>
      <c r="N80" s="196">
        <v>0</v>
      </c>
      <c r="O80" s="196">
        <v>0</v>
      </c>
      <c r="P80" s="196">
        <v>0</v>
      </c>
      <c r="Q80" s="196">
        <v>0</v>
      </c>
      <c r="R80" s="323"/>
    </row>
    <row r="81" spans="1:18" ht="12.75">
      <c r="A81" s="323"/>
      <c r="B81" s="332"/>
      <c r="C81" s="333"/>
      <c r="D81" s="340"/>
      <c r="E81" s="253"/>
      <c r="F81" s="253"/>
      <c r="G81" s="240">
        <v>925</v>
      </c>
      <c r="H81" s="209" t="s">
        <v>98</v>
      </c>
      <c r="I81" s="209" t="s">
        <v>75</v>
      </c>
      <c r="J81" s="210" t="s">
        <v>1152</v>
      </c>
      <c r="K81" s="212">
        <v>612</v>
      </c>
      <c r="L81" s="196">
        <v>0</v>
      </c>
      <c r="M81" s="196">
        <v>0</v>
      </c>
      <c r="N81" s="411">
        <v>13042.2</v>
      </c>
      <c r="O81" s="196">
        <v>0</v>
      </c>
      <c r="P81" s="196">
        <v>0</v>
      </c>
      <c r="Q81" s="196">
        <v>0</v>
      </c>
      <c r="R81" s="323"/>
    </row>
    <row r="82" spans="1:18" ht="12.75">
      <c r="A82" s="323"/>
      <c r="B82" s="332"/>
      <c r="C82" s="333"/>
      <c r="D82" s="340"/>
      <c r="E82" s="253"/>
      <c r="F82" s="253"/>
      <c r="G82" s="240">
        <v>925</v>
      </c>
      <c r="H82" s="209" t="s">
        <v>98</v>
      </c>
      <c r="I82" s="209" t="s">
        <v>75</v>
      </c>
      <c r="J82" s="210" t="s">
        <v>1152</v>
      </c>
      <c r="K82" s="212">
        <v>622</v>
      </c>
      <c r="L82" s="196">
        <v>0</v>
      </c>
      <c r="M82" s="196">
        <v>0</v>
      </c>
      <c r="N82" s="196">
        <v>0</v>
      </c>
      <c r="O82" s="196">
        <v>0</v>
      </c>
      <c r="P82" s="196">
        <v>0</v>
      </c>
      <c r="Q82" s="196">
        <v>0</v>
      </c>
      <c r="R82" s="323"/>
    </row>
    <row r="83" spans="1:18" ht="12.75">
      <c r="A83" s="323"/>
      <c r="B83" s="332"/>
      <c r="C83" s="333"/>
      <c r="D83" s="340"/>
      <c r="E83" s="253"/>
      <c r="F83" s="253"/>
      <c r="G83" s="240">
        <v>925</v>
      </c>
      <c r="H83" s="209" t="s">
        <v>98</v>
      </c>
      <c r="I83" s="209" t="s">
        <v>75</v>
      </c>
      <c r="J83" s="210" t="s">
        <v>1153</v>
      </c>
      <c r="K83" s="212">
        <v>612</v>
      </c>
      <c r="L83" s="196">
        <v>3297.2</v>
      </c>
      <c r="M83" s="196">
        <v>3297.2</v>
      </c>
      <c r="N83" s="196">
        <v>0</v>
      </c>
      <c r="O83" s="196">
        <v>0</v>
      </c>
      <c r="P83" s="196">
        <v>0</v>
      </c>
      <c r="Q83" s="196">
        <v>0</v>
      </c>
      <c r="R83" s="323"/>
    </row>
    <row r="84" spans="1:18" ht="12.75">
      <c r="A84" s="323"/>
      <c r="B84" s="332"/>
      <c r="C84" s="333"/>
      <c r="D84" s="340"/>
      <c r="E84" s="253"/>
      <c r="F84" s="253"/>
      <c r="G84" s="240">
        <v>925</v>
      </c>
      <c r="H84" s="219" t="s">
        <v>98</v>
      </c>
      <c r="I84" s="219" t="s">
        <v>75</v>
      </c>
      <c r="J84" s="210" t="s">
        <v>1153</v>
      </c>
      <c r="K84" s="212">
        <v>622</v>
      </c>
      <c r="L84" s="196">
        <v>249.5</v>
      </c>
      <c r="M84" s="196">
        <f>L84</f>
        <v>249.5</v>
      </c>
      <c r="N84" s="196">
        <v>0</v>
      </c>
      <c r="O84" s="196">
        <v>0</v>
      </c>
      <c r="P84" s="196">
        <v>0</v>
      </c>
      <c r="Q84" s="196">
        <v>0</v>
      </c>
      <c r="R84" s="323"/>
    </row>
    <row r="85" spans="1:18" ht="12.75">
      <c r="A85" s="323"/>
      <c r="B85" s="332"/>
      <c r="C85" s="333"/>
      <c r="D85" s="340"/>
      <c r="E85" s="253"/>
      <c r="F85" s="253"/>
      <c r="G85" s="240">
        <v>925</v>
      </c>
      <c r="H85" s="219" t="s">
        <v>98</v>
      </c>
      <c r="I85" s="219" t="s">
        <v>75</v>
      </c>
      <c r="J85" s="210" t="s">
        <v>1154</v>
      </c>
      <c r="K85" s="212">
        <v>612</v>
      </c>
      <c r="L85" s="196">
        <v>3794</v>
      </c>
      <c r="M85" s="196">
        <f>L85</f>
        <v>3794</v>
      </c>
      <c r="N85" s="196">
        <v>9970.4</v>
      </c>
      <c r="O85" s="196">
        <v>0</v>
      </c>
      <c r="P85" s="196">
        <v>0</v>
      </c>
      <c r="Q85" s="196">
        <v>0</v>
      </c>
      <c r="R85" s="323"/>
    </row>
    <row r="86" spans="1:18" ht="12.75">
      <c r="A86" s="323"/>
      <c r="B86" s="332"/>
      <c r="C86" s="333"/>
      <c r="D86" s="340"/>
      <c r="E86" s="253"/>
      <c r="F86" s="253"/>
      <c r="G86" s="240">
        <v>925</v>
      </c>
      <c r="H86" s="219" t="s">
        <v>98</v>
      </c>
      <c r="I86" s="219" t="s">
        <v>75</v>
      </c>
      <c r="J86" s="210" t="s">
        <v>1154</v>
      </c>
      <c r="K86" s="212">
        <v>622</v>
      </c>
      <c r="L86" s="196">
        <v>2315.3000000000002</v>
      </c>
      <c r="M86" s="196">
        <v>2315.3000000000002</v>
      </c>
      <c r="N86" s="196">
        <v>5305</v>
      </c>
      <c r="O86" s="196">
        <v>0</v>
      </c>
      <c r="P86" s="196">
        <v>0</v>
      </c>
      <c r="Q86" s="196">
        <v>0</v>
      </c>
      <c r="R86" s="323"/>
    </row>
    <row r="87" spans="1:18" ht="12.75">
      <c r="A87" s="323"/>
      <c r="B87" s="332"/>
      <c r="C87" s="333"/>
      <c r="D87" s="340"/>
      <c r="E87" s="253"/>
      <c r="F87" s="253"/>
      <c r="G87" s="240">
        <v>925</v>
      </c>
      <c r="H87" s="219" t="s">
        <v>98</v>
      </c>
      <c r="I87" s="219" t="s">
        <v>75</v>
      </c>
      <c r="J87" s="210" t="s">
        <v>1155</v>
      </c>
      <c r="K87" s="212">
        <v>612</v>
      </c>
      <c r="L87" s="196">
        <v>122.1</v>
      </c>
      <c r="M87" s="196">
        <f>L87</f>
        <v>122.1</v>
      </c>
      <c r="N87" s="196">
        <v>119.3</v>
      </c>
      <c r="O87" s="196">
        <v>0</v>
      </c>
      <c r="P87" s="196">
        <v>0</v>
      </c>
      <c r="Q87" s="196">
        <v>0</v>
      </c>
      <c r="R87" s="323"/>
    </row>
    <row r="88" spans="1:18" ht="12.75">
      <c r="A88" s="323"/>
      <c r="B88" s="332"/>
      <c r="C88" s="333"/>
      <c r="D88" s="340"/>
      <c r="E88" s="253"/>
      <c r="F88" s="253"/>
      <c r="G88" s="240">
        <v>925</v>
      </c>
      <c r="H88" s="219" t="s">
        <v>98</v>
      </c>
      <c r="I88" s="219" t="s">
        <v>75</v>
      </c>
      <c r="J88" s="210" t="s">
        <v>1155</v>
      </c>
      <c r="K88" s="212">
        <v>622</v>
      </c>
      <c r="L88" s="196">
        <v>104.4</v>
      </c>
      <c r="M88" s="196">
        <f>L88</f>
        <v>104.4</v>
      </c>
      <c r="N88" s="196">
        <v>132.5</v>
      </c>
      <c r="O88" s="196">
        <v>0</v>
      </c>
      <c r="P88" s="196">
        <v>0</v>
      </c>
      <c r="Q88" s="196">
        <v>0</v>
      </c>
      <c r="R88" s="323"/>
    </row>
    <row r="89" spans="1:18" ht="12.75">
      <c r="A89" s="323"/>
      <c r="B89" s="332"/>
      <c r="C89" s="333"/>
      <c r="D89" s="340"/>
      <c r="E89" s="253"/>
      <c r="F89" s="253"/>
      <c r="G89" s="240">
        <v>925</v>
      </c>
      <c r="H89" s="219" t="s">
        <v>98</v>
      </c>
      <c r="I89" s="219" t="s">
        <v>75</v>
      </c>
      <c r="J89" s="210" t="s">
        <v>1156</v>
      </c>
      <c r="K89" s="212">
        <v>612</v>
      </c>
      <c r="L89" s="196">
        <v>1574.7</v>
      </c>
      <c r="M89" s="196">
        <f>L89</f>
        <v>1574.7</v>
      </c>
      <c r="N89" s="196">
        <v>1712.8</v>
      </c>
      <c r="O89" s="196">
        <v>0</v>
      </c>
      <c r="P89" s="196">
        <v>0</v>
      </c>
      <c r="Q89" s="196">
        <v>0</v>
      </c>
      <c r="R89" s="323"/>
    </row>
    <row r="90" spans="1:18" ht="12.75">
      <c r="A90" s="323"/>
      <c r="B90" s="332"/>
      <c r="C90" s="333"/>
      <c r="D90" s="340"/>
      <c r="E90" s="253"/>
      <c r="F90" s="253"/>
      <c r="G90" s="240">
        <v>925</v>
      </c>
      <c r="H90" s="219" t="s">
        <v>98</v>
      </c>
      <c r="I90" s="219" t="s">
        <v>75</v>
      </c>
      <c r="J90" s="210" t="s">
        <v>1156</v>
      </c>
      <c r="K90" s="212">
        <v>622</v>
      </c>
      <c r="L90" s="196">
        <v>691.2</v>
      </c>
      <c r="M90" s="196">
        <f>L90</f>
        <v>691.2</v>
      </c>
      <c r="N90" s="196">
        <v>758.9</v>
      </c>
      <c r="O90" s="196">
        <v>0</v>
      </c>
      <c r="P90" s="196">
        <v>0</v>
      </c>
      <c r="Q90" s="196">
        <v>0</v>
      </c>
      <c r="R90" s="323"/>
    </row>
    <row r="91" spans="1:18" ht="230.45" customHeight="1">
      <c r="A91" s="323"/>
      <c r="B91" s="343" t="s">
        <v>734</v>
      </c>
      <c r="C91" s="345" t="s">
        <v>735</v>
      </c>
      <c r="D91" s="340"/>
      <c r="E91" s="253"/>
      <c r="F91" s="253"/>
      <c r="G91" s="253"/>
      <c r="H91" s="219"/>
      <c r="I91" s="220"/>
      <c r="J91" s="221"/>
      <c r="K91" s="222"/>
      <c r="L91" s="207">
        <f>SUM(L115:L158)</f>
        <v>466205.99999999988</v>
      </c>
      <c r="M91" s="207">
        <f t="shared" ref="M91:Q91" si="10">SUM(M115:M158)</f>
        <v>289168.5</v>
      </c>
      <c r="N91" s="207">
        <f t="shared" si="10"/>
        <v>343023.3</v>
      </c>
      <c r="O91" s="207">
        <f t="shared" si="10"/>
        <v>154916.70000000004</v>
      </c>
      <c r="P91" s="207">
        <f t="shared" si="10"/>
        <v>106897.59999999999</v>
      </c>
      <c r="Q91" s="207">
        <f t="shared" si="10"/>
        <v>75149.700000000012</v>
      </c>
      <c r="R91" s="195"/>
    </row>
    <row r="92" spans="1:18" ht="127.5">
      <c r="A92" s="323"/>
      <c r="B92" s="343"/>
      <c r="C92" s="215" t="s">
        <v>1157</v>
      </c>
      <c r="D92" s="213" t="s">
        <v>178</v>
      </c>
      <c r="E92" s="213"/>
      <c r="F92" s="253"/>
      <c r="G92" s="253"/>
      <c r="H92" s="219"/>
      <c r="I92" s="220"/>
      <c r="J92" s="221"/>
      <c r="K92" s="222"/>
      <c r="L92" s="207"/>
      <c r="M92" s="207"/>
      <c r="N92" s="207"/>
      <c r="O92" s="207"/>
      <c r="P92" s="207"/>
      <c r="Q92" s="207"/>
      <c r="R92" s="195"/>
    </row>
    <row r="93" spans="1:18" ht="140.25">
      <c r="A93" s="323"/>
      <c r="B93" s="343"/>
      <c r="C93" s="215" t="s">
        <v>1158</v>
      </c>
      <c r="D93" s="213" t="s">
        <v>178</v>
      </c>
      <c r="E93" s="213"/>
      <c r="F93" s="253"/>
      <c r="G93" s="253"/>
      <c r="H93" s="219"/>
      <c r="I93" s="220"/>
      <c r="J93" s="221"/>
      <c r="K93" s="222"/>
      <c r="L93" s="207"/>
      <c r="M93" s="207"/>
      <c r="N93" s="207"/>
      <c r="O93" s="207"/>
      <c r="P93" s="207"/>
      <c r="Q93" s="207"/>
      <c r="R93" s="195"/>
    </row>
    <row r="94" spans="1:18" ht="63.75">
      <c r="A94" s="323"/>
      <c r="B94" s="343"/>
      <c r="C94" s="213" t="s">
        <v>1159</v>
      </c>
      <c r="D94" s="213" t="s">
        <v>152</v>
      </c>
      <c r="E94" s="213" t="s">
        <v>1160</v>
      </c>
      <c r="F94" s="253"/>
      <c r="G94" s="253"/>
      <c r="H94" s="219"/>
      <c r="I94" s="220"/>
      <c r="J94" s="221"/>
      <c r="K94" s="222"/>
      <c r="L94" s="207"/>
      <c r="M94" s="207"/>
      <c r="N94" s="207"/>
      <c r="O94" s="207"/>
      <c r="P94" s="207"/>
      <c r="Q94" s="207"/>
      <c r="R94" s="195"/>
    </row>
    <row r="95" spans="1:18" ht="63.75">
      <c r="A95" s="323"/>
      <c r="B95" s="343"/>
      <c r="C95" s="213" t="s">
        <v>1161</v>
      </c>
      <c r="D95" s="213" t="s">
        <v>152</v>
      </c>
      <c r="E95" s="213" t="s">
        <v>1162</v>
      </c>
      <c r="F95" s="253"/>
      <c r="G95" s="253"/>
      <c r="H95" s="219"/>
      <c r="I95" s="220"/>
      <c r="J95" s="221"/>
      <c r="K95" s="222"/>
      <c r="L95" s="207"/>
      <c r="M95" s="207"/>
      <c r="N95" s="207"/>
      <c r="O95" s="207"/>
      <c r="P95" s="207"/>
      <c r="Q95" s="207"/>
      <c r="R95" s="195"/>
    </row>
    <row r="96" spans="1:18" ht="114.75">
      <c r="A96" s="323"/>
      <c r="B96" s="343"/>
      <c r="C96" s="213" t="s">
        <v>1163</v>
      </c>
      <c r="D96" s="213"/>
      <c r="E96" s="213" t="s">
        <v>1164</v>
      </c>
      <c r="F96" s="253"/>
      <c r="G96" s="253"/>
      <c r="H96" s="219"/>
      <c r="I96" s="220"/>
      <c r="J96" s="221"/>
      <c r="K96" s="222"/>
      <c r="L96" s="207"/>
      <c r="M96" s="207"/>
      <c r="N96" s="207"/>
      <c r="O96" s="207"/>
      <c r="P96" s="207"/>
      <c r="Q96" s="207"/>
      <c r="R96" s="195"/>
    </row>
    <row r="97" spans="1:18" ht="178.5">
      <c r="A97" s="323"/>
      <c r="B97" s="343"/>
      <c r="C97" s="213" t="s">
        <v>185</v>
      </c>
      <c r="D97" s="213" t="s">
        <v>446</v>
      </c>
      <c r="E97" s="213" t="s">
        <v>186</v>
      </c>
      <c r="F97" s="253"/>
      <c r="G97" s="253"/>
      <c r="H97" s="219"/>
      <c r="I97" s="220"/>
      <c r="J97" s="221"/>
      <c r="K97" s="222"/>
      <c r="L97" s="207"/>
      <c r="M97" s="207"/>
      <c r="N97" s="207"/>
      <c r="O97" s="207"/>
      <c r="P97" s="207"/>
      <c r="Q97" s="207"/>
      <c r="R97" s="195"/>
    </row>
    <row r="98" spans="1:18" ht="204">
      <c r="A98" s="323"/>
      <c r="B98" s="343"/>
      <c r="C98" s="213" t="s">
        <v>1165</v>
      </c>
      <c r="D98" s="213" t="s">
        <v>152</v>
      </c>
      <c r="E98" s="213" t="s">
        <v>1166</v>
      </c>
      <c r="F98" s="253"/>
      <c r="G98" s="253"/>
      <c r="H98" s="219"/>
      <c r="I98" s="220"/>
      <c r="J98" s="221"/>
      <c r="K98" s="222"/>
      <c r="L98" s="207"/>
      <c r="M98" s="207"/>
      <c r="N98" s="207"/>
      <c r="O98" s="207"/>
      <c r="P98" s="207"/>
      <c r="Q98" s="207"/>
      <c r="R98" s="195"/>
    </row>
    <row r="99" spans="1:18" ht="229.5">
      <c r="A99" s="323"/>
      <c r="B99" s="343"/>
      <c r="C99" s="213" t="s">
        <v>1140</v>
      </c>
      <c r="D99" s="213" t="s">
        <v>178</v>
      </c>
      <c r="E99" s="213" t="s">
        <v>1141</v>
      </c>
      <c r="F99" s="253"/>
      <c r="G99" s="253"/>
      <c r="H99" s="219"/>
      <c r="I99" s="220"/>
      <c r="J99" s="221"/>
      <c r="K99" s="222"/>
      <c r="L99" s="207"/>
      <c r="M99" s="207"/>
      <c r="N99" s="207"/>
      <c r="O99" s="207"/>
      <c r="P99" s="207"/>
      <c r="Q99" s="207"/>
      <c r="R99" s="195"/>
    </row>
    <row r="100" spans="1:18" ht="267.75">
      <c r="A100" s="323"/>
      <c r="B100" s="343"/>
      <c r="C100" s="213" t="s">
        <v>1167</v>
      </c>
      <c r="D100" s="213" t="s">
        <v>152</v>
      </c>
      <c r="E100" s="213" t="s">
        <v>1168</v>
      </c>
      <c r="F100" s="253"/>
      <c r="G100" s="253"/>
      <c r="H100" s="219"/>
      <c r="I100" s="220"/>
      <c r="J100" s="221"/>
      <c r="K100" s="222"/>
      <c r="L100" s="207"/>
      <c r="M100" s="207"/>
      <c r="N100" s="207"/>
      <c r="O100" s="207"/>
      <c r="P100" s="207"/>
      <c r="Q100" s="207"/>
      <c r="R100" s="195"/>
    </row>
    <row r="101" spans="1:18" ht="409.5">
      <c r="A101" s="323"/>
      <c r="B101" s="343"/>
      <c r="C101" s="213" t="s">
        <v>1169</v>
      </c>
      <c r="D101" s="213" t="s">
        <v>152</v>
      </c>
      <c r="E101" s="213" t="s">
        <v>1168</v>
      </c>
      <c r="F101" s="253"/>
      <c r="G101" s="253"/>
      <c r="H101" s="219"/>
      <c r="I101" s="220"/>
      <c r="J101" s="221"/>
      <c r="K101" s="222"/>
      <c r="L101" s="207"/>
      <c r="M101" s="207"/>
      <c r="N101" s="207"/>
      <c r="O101" s="207"/>
      <c r="P101" s="207"/>
      <c r="Q101" s="207"/>
      <c r="R101" s="195"/>
    </row>
    <row r="102" spans="1:18" ht="114.75">
      <c r="A102" s="323"/>
      <c r="B102" s="343"/>
      <c r="C102" s="213" t="s">
        <v>1145</v>
      </c>
      <c r="D102" s="213" t="s">
        <v>178</v>
      </c>
      <c r="E102" s="213" t="s">
        <v>1146</v>
      </c>
      <c r="F102" s="253"/>
      <c r="G102" s="253"/>
      <c r="H102" s="219"/>
      <c r="I102" s="220"/>
      <c r="J102" s="221"/>
      <c r="K102" s="222"/>
      <c r="L102" s="207"/>
      <c r="M102" s="207"/>
      <c r="N102" s="207"/>
      <c r="O102" s="207"/>
      <c r="P102" s="207"/>
      <c r="Q102" s="207"/>
      <c r="R102" s="195"/>
    </row>
    <row r="103" spans="1:18" ht="114.75">
      <c r="A103" s="323"/>
      <c r="B103" s="343"/>
      <c r="C103" s="213" t="s">
        <v>1170</v>
      </c>
      <c r="D103" s="213" t="s">
        <v>178</v>
      </c>
      <c r="E103" s="213" t="s">
        <v>1171</v>
      </c>
      <c r="F103" s="253"/>
      <c r="G103" s="253"/>
      <c r="H103" s="219"/>
      <c r="I103" s="220"/>
      <c r="J103" s="221"/>
      <c r="K103" s="222"/>
      <c r="L103" s="207"/>
      <c r="M103" s="207"/>
      <c r="N103" s="207"/>
      <c r="O103" s="207"/>
      <c r="P103" s="207"/>
      <c r="Q103" s="207"/>
      <c r="R103" s="195"/>
    </row>
    <row r="104" spans="1:18" ht="229.5">
      <c r="A104" s="323"/>
      <c r="B104" s="343"/>
      <c r="C104" s="213" t="s">
        <v>1140</v>
      </c>
      <c r="D104" s="213" t="s">
        <v>178</v>
      </c>
      <c r="E104" s="213" t="s">
        <v>1141</v>
      </c>
      <c r="F104" s="253"/>
      <c r="G104" s="253"/>
      <c r="H104" s="219"/>
      <c r="I104" s="220"/>
      <c r="J104" s="221"/>
      <c r="K104" s="222"/>
      <c r="L104" s="207"/>
      <c r="M104" s="207"/>
      <c r="N104" s="207"/>
      <c r="O104" s="207"/>
      <c r="P104" s="207"/>
      <c r="Q104" s="207"/>
      <c r="R104" s="195"/>
    </row>
    <row r="105" spans="1:18" ht="89.25">
      <c r="A105" s="323"/>
      <c r="B105" s="343"/>
      <c r="C105" s="213" t="s">
        <v>1172</v>
      </c>
      <c r="D105" s="213" t="s">
        <v>152</v>
      </c>
      <c r="E105" s="223" t="s">
        <v>1173</v>
      </c>
      <c r="F105" s="253"/>
      <c r="G105" s="253"/>
      <c r="H105" s="219"/>
      <c r="I105" s="220"/>
      <c r="J105" s="221"/>
      <c r="K105" s="222"/>
      <c r="L105" s="207"/>
      <c r="M105" s="207"/>
      <c r="N105" s="207"/>
      <c r="O105" s="207"/>
      <c r="P105" s="207"/>
      <c r="Q105" s="207"/>
      <c r="R105" s="195"/>
    </row>
    <row r="106" spans="1:18" ht="114.75">
      <c r="A106" s="323"/>
      <c r="B106" s="343"/>
      <c r="C106" s="213" t="s">
        <v>1145</v>
      </c>
      <c r="D106" s="213" t="s">
        <v>178</v>
      </c>
      <c r="E106" s="213" t="s">
        <v>1146</v>
      </c>
      <c r="F106" s="253"/>
      <c r="G106" s="253"/>
      <c r="H106" s="219"/>
      <c r="I106" s="220"/>
      <c r="J106" s="221"/>
      <c r="K106" s="222"/>
      <c r="L106" s="207"/>
      <c r="M106" s="207"/>
      <c r="N106" s="207"/>
      <c r="O106" s="207"/>
      <c r="P106" s="207"/>
      <c r="Q106" s="207"/>
      <c r="R106" s="195"/>
    </row>
    <row r="107" spans="1:18" ht="114.75">
      <c r="A107" s="323"/>
      <c r="B107" s="343"/>
      <c r="C107" s="213" t="s">
        <v>1170</v>
      </c>
      <c r="D107" s="213" t="s">
        <v>178</v>
      </c>
      <c r="E107" s="213" t="s">
        <v>1171</v>
      </c>
      <c r="F107" s="253"/>
      <c r="G107" s="253"/>
      <c r="H107" s="219"/>
      <c r="I107" s="220"/>
      <c r="J107" s="221"/>
      <c r="K107" s="222"/>
      <c r="L107" s="207"/>
      <c r="M107" s="207"/>
      <c r="N107" s="207"/>
      <c r="O107" s="207"/>
      <c r="P107" s="207"/>
      <c r="Q107" s="207"/>
      <c r="R107" s="195"/>
    </row>
    <row r="108" spans="1:18" ht="127.5">
      <c r="A108" s="323"/>
      <c r="B108" s="343"/>
      <c r="C108" s="224" t="s">
        <v>249</v>
      </c>
      <c r="D108" s="224" t="s">
        <v>253</v>
      </c>
      <c r="E108" s="224" t="s">
        <v>219</v>
      </c>
      <c r="F108" s="253"/>
      <c r="G108" s="253"/>
      <c r="H108" s="219"/>
      <c r="I108" s="220"/>
      <c r="J108" s="221"/>
      <c r="K108" s="222"/>
      <c r="L108" s="207"/>
      <c r="M108" s="207"/>
      <c r="N108" s="207"/>
      <c r="O108" s="207"/>
      <c r="P108" s="207"/>
      <c r="Q108" s="207"/>
      <c r="R108" s="195"/>
    </row>
    <row r="109" spans="1:18" ht="114.75">
      <c r="A109" s="323"/>
      <c r="B109" s="343"/>
      <c r="C109" s="213" t="s">
        <v>1170</v>
      </c>
      <c r="D109" s="213" t="s">
        <v>178</v>
      </c>
      <c r="E109" s="213" t="s">
        <v>1171</v>
      </c>
      <c r="F109" s="253"/>
      <c r="G109" s="253"/>
      <c r="H109" s="219"/>
      <c r="I109" s="220"/>
      <c r="J109" s="221"/>
      <c r="K109" s="222"/>
      <c r="L109" s="207"/>
      <c r="M109" s="207"/>
      <c r="N109" s="207"/>
      <c r="O109" s="207"/>
      <c r="P109" s="207"/>
      <c r="Q109" s="207"/>
      <c r="R109" s="195"/>
    </row>
    <row r="110" spans="1:18" ht="89.25" customHeight="1">
      <c r="A110" s="323"/>
      <c r="B110" s="343"/>
      <c r="C110" s="215" t="s">
        <v>1147</v>
      </c>
      <c r="D110" s="213" t="s">
        <v>178</v>
      </c>
      <c r="E110" s="216" t="s">
        <v>1148</v>
      </c>
      <c r="F110" s="253"/>
      <c r="G110" s="253"/>
      <c r="H110" s="219"/>
      <c r="I110" s="220"/>
      <c r="J110" s="221"/>
      <c r="K110" s="222"/>
      <c r="L110" s="207"/>
      <c r="M110" s="207"/>
      <c r="N110" s="207"/>
      <c r="O110" s="207"/>
      <c r="P110" s="207"/>
      <c r="Q110" s="207"/>
      <c r="R110" s="195"/>
    </row>
    <row r="111" spans="1:18" ht="66" customHeight="1">
      <c r="A111" s="323"/>
      <c r="B111" s="343"/>
      <c r="C111" s="213" t="s">
        <v>1174</v>
      </c>
      <c r="D111" s="213" t="s">
        <v>178</v>
      </c>
      <c r="E111" s="223">
        <v>45292</v>
      </c>
      <c r="F111" s="253"/>
      <c r="G111" s="253"/>
      <c r="H111" s="219"/>
      <c r="I111" s="220"/>
      <c r="J111" s="221"/>
      <c r="K111" s="222"/>
      <c r="L111" s="207"/>
      <c r="M111" s="207"/>
      <c r="N111" s="207"/>
      <c r="O111" s="207"/>
      <c r="P111" s="207"/>
      <c r="Q111" s="207"/>
      <c r="R111" s="195"/>
    </row>
    <row r="112" spans="1:18" ht="58.5" customHeight="1">
      <c r="A112" s="323"/>
      <c r="B112" s="343"/>
      <c r="C112" s="213" t="s">
        <v>1175</v>
      </c>
      <c r="D112" s="213" t="s">
        <v>178</v>
      </c>
      <c r="E112" s="213"/>
      <c r="F112" s="253"/>
      <c r="G112" s="253"/>
      <c r="H112" s="219"/>
      <c r="I112" s="220"/>
      <c r="J112" s="221"/>
      <c r="K112" s="222"/>
      <c r="L112" s="207"/>
      <c r="M112" s="207"/>
      <c r="N112" s="207"/>
      <c r="O112" s="207"/>
      <c r="P112" s="207"/>
      <c r="Q112" s="207"/>
      <c r="R112" s="195"/>
    </row>
    <row r="113" spans="1:18" ht="105.75" customHeight="1">
      <c r="A113" s="323"/>
      <c r="B113" s="343"/>
      <c r="C113" s="213" t="s">
        <v>1140</v>
      </c>
      <c r="D113" s="213" t="s">
        <v>178</v>
      </c>
      <c r="E113" s="213" t="s">
        <v>1141</v>
      </c>
      <c r="F113" s="253"/>
      <c r="G113" s="253"/>
      <c r="H113" s="219"/>
      <c r="I113" s="220"/>
      <c r="J113" s="221"/>
      <c r="K113" s="222"/>
      <c r="L113" s="207"/>
      <c r="M113" s="207"/>
      <c r="N113" s="207"/>
      <c r="O113" s="207"/>
      <c r="P113" s="207"/>
      <c r="Q113" s="207"/>
      <c r="R113" s="195"/>
    </row>
    <row r="114" spans="1:18" ht="123" customHeight="1">
      <c r="A114" s="323"/>
      <c r="B114" s="343"/>
      <c r="C114" s="213" t="s">
        <v>1176</v>
      </c>
      <c r="D114" s="213" t="s">
        <v>152</v>
      </c>
      <c r="E114" s="213" t="s">
        <v>1177</v>
      </c>
      <c r="F114" s="253"/>
      <c r="G114" s="253"/>
      <c r="H114" s="219"/>
      <c r="I114" s="220"/>
      <c r="J114" s="221"/>
      <c r="K114" s="222"/>
      <c r="L114" s="207"/>
      <c r="M114" s="207"/>
      <c r="N114" s="207"/>
      <c r="O114" s="207"/>
      <c r="P114" s="207"/>
      <c r="Q114" s="207"/>
      <c r="R114" s="195"/>
    </row>
    <row r="115" spans="1:18" ht="72.75" customHeight="1">
      <c r="A115" s="323"/>
      <c r="B115" s="332"/>
      <c r="C115" s="333"/>
      <c r="D115" s="204" t="s">
        <v>359</v>
      </c>
      <c r="E115" s="240" t="s">
        <v>163</v>
      </c>
      <c r="F115" s="240" t="s">
        <v>1049</v>
      </c>
      <c r="G115" s="337">
        <v>902</v>
      </c>
      <c r="H115" s="209" t="s">
        <v>98</v>
      </c>
      <c r="I115" s="209" t="s">
        <v>76</v>
      </c>
      <c r="J115" s="210" t="s">
        <v>736</v>
      </c>
      <c r="K115" s="212">
        <v>414</v>
      </c>
      <c r="L115" s="196">
        <v>266054.2</v>
      </c>
      <c r="M115" s="196">
        <v>120637</v>
      </c>
      <c r="N115" s="196">
        <v>0</v>
      </c>
      <c r="O115" s="196">
        <v>0</v>
      </c>
      <c r="P115" s="196">
        <v>0</v>
      </c>
      <c r="Q115" s="196">
        <v>0</v>
      </c>
      <c r="R115" s="195"/>
    </row>
    <row r="116" spans="1:18" ht="76.5">
      <c r="A116" s="323"/>
      <c r="B116" s="332"/>
      <c r="C116" s="333"/>
      <c r="D116" s="208" t="s">
        <v>877</v>
      </c>
      <c r="E116" s="240" t="s">
        <v>152</v>
      </c>
      <c r="F116" s="240" t="s">
        <v>878</v>
      </c>
      <c r="G116" s="337">
        <v>902</v>
      </c>
      <c r="H116" s="209" t="s">
        <v>98</v>
      </c>
      <c r="I116" s="209" t="s">
        <v>76</v>
      </c>
      <c r="J116" s="210" t="s">
        <v>943</v>
      </c>
      <c r="K116" s="212">
        <v>243</v>
      </c>
      <c r="L116" s="196">
        <v>0.1</v>
      </c>
      <c r="M116" s="196">
        <v>0.1</v>
      </c>
      <c r="N116" s="196">
        <v>0</v>
      </c>
      <c r="O116" s="196">
        <v>0</v>
      </c>
      <c r="P116" s="196">
        <v>0</v>
      </c>
      <c r="Q116" s="196">
        <v>0</v>
      </c>
      <c r="R116" s="195"/>
    </row>
    <row r="117" spans="1:18" ht="12.75">
      <c r="A117" s="323"/>
      <c r="B117" s="332"/>
      <c r="C117" s="333"/>
      <c r="D117" s="340"/>
      <c r="E117" s="253"/>
      <c r="F117" s="253"/>
      <c r="G117" s="337">
        <v>902</v>
      </c>
      <c r="H117" s="209" t="s">
        <v>98</v>
      </c>
      <c r="I117" s="209" t="s">
        <v>76</v>
      </c>
      <c r="J117" s="210" t="s">
        <v>757</v>
      </c>
      <c r="K117" s="212">
        <v>414</v>
      </c>
      <c r="L117" s="196">
        <v>2292.8000000000002</v>
      </c>
      <c r="M117" s="196">
        <v>1048.0999999999999</v>
      </c>
      <c r="N117" s="196">
        <v>3762.4</v>
      </c>
      <c r="O117" s="196">
        <v>540.79999999999995</v>
      </c>
      <c r="P117" s="196">
        <v>0</v>
      </c>
      <c r="Q117" s="196">
        <v>0</v>
      </c>
      <c r="R117" s="195"/>
    </row>
    <row r="118" spans="1:18" ht="12.75">
      <c r="A118" s="323"/>
      <c r="B118" s="332"/>
      <c r="C118" s="333"/>
      <c r="D118" s="340"/>
      <c r="E118" s="253"/>
      <c r="F118" s="253"/>
      <c r="G118" s="337">
        <v>902</v>
      </c>
      <c r="H118" s="209" t="s">
        <v>98</v>
      </c>
      <c r="I118" s="209" t="s">
        <v>76</v>
      </c>
      <c r="J118" s="210" t="s">
        <v>708</v>
      </c>
      <c r="K118" s="212">
        <v>247</v>
      </c>
      <c r="L118" s="196">
        <v>509.7</v>
      </c>
      <c r="M118" s="196">
        <v>509.7</v>
      </c>
      <c r="N118" s="196">
        <v>0</v>
      </c>
      <c r="O118" s="196">
        <v>0</v>
      </c>
      <c r="P118" s="196">
        <v>0</v>
      </c>
      <c r="Q118" s="196">
        <v>0</v>
      </c>
      <c r="R118" s="195"/>
    </row>
    <row r="119" spans="1:18" ht="12.75">
      <c r="A119" s="323"/>
      <c r="B119" s="332"/>
      <c r="C119" s="333"/>
      <c r="D119" s="340"/>
      <c r="E119" s="253"/>
      <c r="F119" s="253"/>
      <c r="G119" s="337">
        <v>902</v>
      </c>
      <c r="H119" s="209" t="s">
        <v>98</v>
      </c>
      <c r="I119" s="209" t="s">
        <v>76</v>
      </c>
      <c r="J119" s="210" t="s">
        <v>965</v>
      </c>
      <c r="K119" s="212">
        <v>414</v>
      </c>
      <c r="L119" s="196">
        <v>0</v>
      </c>
      <c r="M119" s="196">
        <v>0.1</v>
      </c>
      <c r="N119" s="196">
        <v>145417</v>
      </c>
      <c r="O119" s="196">
        <v>0</v>
      </c>
      <c r="P119" s="196">
        <v>0</v>
      </c>
      <c r="Q119" s="196">
        <v>0</v>
      </c>
      <c r="R119" s="195"/>
    </row>
    <row r="120" spans="1:18" ht="12.75">
      <c r="A120" s="323"/>
      <c r="B120" s="332"/>
      <c r="C120" s="333"/>
      <c r="D120" s="340"/>
      <c r="E120" s="253"/>
      <c r="F120" s="253"/>
      <c r="G120" s="337">
        <v>902</v>
      </c>
      <c r="H120" s="209" t="s">
        <v>98</v>
      </c>
      <c r="I120" s="209" t="s">
        <v>76</v>
      </c>
      <c r="J120" s="210" t="s">
        <v>964</v>
      </c>
      <c r="K120" s="212">
        <v>414</v>
      </c>
      <c r="L120" s="196">
        <v>0</v>
      </c>
      <c r="M120" s="196">
        <v>0</v>
      </c>
      <c r="N120" s="196">
        <v>37519.5</v>
      </c>
      <c r="O120" s="196">
        <v>61439</v>
      </c>
      <c r="P120" s="196">
        <v>0</v>
      </c>
      <c r="Q120" s="196">
        <v>0</v>
      </c>
      <c r="R120" s="195"/>
    </row>
    <row r="121" spans="1:18" ht="12.75">
      <c r="A121" s="323"/>
      <c r="B121" s="332"/>
      <c r="C121" s="333"/>
      <c r="D121" s="340"/>
      <c r="E121" s="253"/>
      <c r="F121" s="253"/>
      <c r="G121" s="337">
        <v>902</v>
      </c>
      <c r="H121" s="209" t="s">
        <v>98</v>
      </c>
      <c r="I121" s="209" t="s">
        <v>76</v>
      </c>
      <c r="J121" s="210" t="s">
        <v>963</v>
      </c>
      <c r="K121" s="212">
        <v>244</v>
      </c>
      <c r="L121" s="196">
        <v>0</v>
      </c>
      <c r="M121" s="196">
        <v>0</v>
      </c>
      <c r="N121" s="196">
        <v>580</v>
      </c>
      <c r="O121" s="196">
        <v>0</v>
      </c>
      <c r="P121" s="196">
        <v>0</v>
      </c>
      <c r="Q121" s="196">
        <v>0</v>
      </c>
      <c r="R121" s="195"/>
    </row>
    <row r="122" spans="1:18" ht="12.75">
      <c r="A122" s="323"/>
      <c r="B122" s="332"/>
      <c r="C122" s="333"/>
      <c r="D122" s="340"/>
      <c r="E122" s="253"/>
      <c r="F122" s="253"/>
      <c r="G122" s="337">
        <v>902</v>
      </c>
      <c r="H122" s="209" t="s">
        <v>98</v>
      </c>
      <c r="I122" s="209" t="s">
        <v>76</v>
      </c>
      <c r="J122" s="210" t="s">
        <v>427</v>
      </c>
      <c r="K122" s="212">
        <v>243</v>
      </c>
      <c r="L122" s="196">
        <v>670</v>
      </c>
      <c r="M122" s="196">
        <v>247.2</v>
      </c>
      <c r="N122" s="196">
        <v>4691.8999999999996</v>
      </c>
      <c r="O122" s="196">
        <v>0</v>
      </c>
      <c r="P122" s="196">
        <v>0</v>
      </c>
      <c r="Q122" s="196">
        <v>0</v>
      </c>
      <c r="R122" s="195"/>
    </row>
    <row r="123" spans="1:18" ht="12.75">
      <c r="A123" s="323"/>
      <c r="B123" s="332"/>
      <c r="C123" s="333"/>
      <c r="D123" s="340"/>
      <c r="E123" s="253"/>
      <c r="F123" s="253"/>
      <c r="G123" s="337">
        <v>902</v>
      </c>
      <c r="H123" s="209" t="s">
        <v>98</v>
      </c>
      <c r="I123" s="209" t="s">
        <v>76</v>
      </c>
      <c r="J123" s="210" t="s">
        <v>797</v>
      </c>
      <c r="K123" s="212">
        <v>414</v>
      </c>
      <c r="L123" s="196">
        <v>991.1</v>
      </c>
      <c r="M123" s="196">
        <v>991.1</v>
      </c>
      <c r="N123" s="196">
        <v>1244.7</v>
      </c>
      <c r="O123" s="196">
        <v>0</v>
      </c>
      <c r="P123" s="196">
        <v>0</v>
      </c>
      <c r="Q123" s="196">
        <v>0</v>
      </c>
      <c r="R123" s="195"/>
    </row>
    <row r="124" spans="1:18" ht="12.75">
      <c r="A124" s="323"/>
      <c r="B124" s="332"/>
      <c r="C124" s="333"/>
      <c r="D124" s="340"/>
      <c r="E124" s="253"/>
      <c r="F124" s="253"/>
      <c r="G124" s="337">
        <v>902</v>
      </c>
      <c r="H124" s="209" t="s">
        <v>98</v>
      </c>
      <c r="I124" s="209" t="s">
        <v>76</v>
      </c>
      <c r="J124" s="210" t="s">
        <v>966</v>
      </c>
      <c r="K124" s="212">
        <v>243</v>
      </c>
      <c r="L124" s="196">
        <v>0</v>
      </c>
      <c r="M124" s="196">
        <v>0</v>
      </c>
      <c r="N124" s="196">
        <v>422.8</v>
      </c>
      <c r="O124" s="196">
        <v>0</v>
      </c>
      <c r="P124" s="196">
        <v>0</v>
      </c>
      <c r="Q124" s="196">
        <v>0</v>
      </c>
      <c r="R124" s="195"/>
    </row>
    <row r="125" spans="1:18" ht="12.75">
      <c r="A125" s="323"/>
      <c r="B125" s="332"/>
      <c r="C125" s="333"/>
      <c r="D125" s="340"/>
      <c r="E125" s="253"/>
      <c r="F125" s="253"/>
      <c r="G125" s="337">
        <v>902</v>
      </c>
      <c r="H125" s="209" t="s">
        <v>98</v>
      </c>
      <c r="I125" s="209" t="s">
        <v>76</v>
      </c>
      <c r="J125" s="210" t="s">
        <v>830</v>
      </c>
      <c r="K125" s="212">
        <v>243</v>
      </c>
      <c r="L125" s="196">
        <v>80905</v>
      </c>
      <c r="M125" s="196">
        <v>50952.1</v>
      </c>
      <c r="N125" s="196">
        <v>29952.9</v>
      </c>
      <c r="O125" s="196">
        <v>0</v>
      </c>
      <c r="P125" s="196">
        <v>0</v>
      </c>
      <c r="Q125" s="196">
        <v>0</v>
      </c>
      <c r="R125" s="195"/>
    </row>
    <row r="126" spans="1:18" ht="12.75">
      <c r="A126" s="323"/>
      <c r="B126" s="332"/>
      <c r="C126" s="333"/>
      <c r="D126" s="340"/>
      <c r="E126" s="253"/>
      <c r="F126" s="253"/>
      <c r="G126" s="240">
        <v>925</v>
      </c>
      <c r="H126" s="209" t="s">
        <v>98</v>
      </c>
      <c r="I126" s="210" t="s">
        <v>76</v>
      </c>
      <c r="J126" s="210" t="s">
        <v>612</v>
      </c>
      <c r="K126" s="212">
        <v>612</v>
      </c>
      <c r="L126" s="196">
        <v>11.1</v>
      </c>
      <c r="M126" s="196">
        <v>11.1</v>
      </c>
      <c r="N126" s="196">
        <v>100</v>
      </c>
      <c r="O126" s="196">
        <v>10</v>
      </c>
      <c r="P126" s="196">
        <v>10</v>
      </c>
      <c r="Q126" s="196">
        <v>0</v>
      </c>
      <c r="R126" s="195"/>
    </row>
    <row r="127" spans="1:18" ht="12.75">
      <c r="A127" s="323"/>
      <c r="B127" s="332"/>
      <c r="C127" s="333"/>
      <c r="D127" s="340"/>
      <c r="E127" s="253"/>
      <c r="F127" s="253"/>
      <c r="G127" s="240">
        <v>925</v>
      </c>
      <c r="H127" s="209" t="s">
        <v>98</v>
      </c>
      <c r="I127" s="209" t="s">
        <v>76</v>
      </c>
      <c r="J127" s="210" t="s">
        <v>1178</v>
      </c>
      <c r="K127" s="212">
        <v>612</v>
      </c>
      <c r="L127" s="196">
        <v>0</v>
      </c>
      <c r="M127" s="196">
        <v>0</v>
      </c>
      <c r="N127" s="196">
        <v>32211.5</v>
      </c>
      <c r="O127" s="196">
        <v>32060.400000000001</v>
      </c>
      <c r="P127" s="196">
        <v>31716.7</v>
      </c>
      <c r="Q127" s="196">
        <v>0</v>
      </c>
      <c r="R127" s="195"/>
    </row>
    <row r="128" spans="1:18" ht="12.75">
      <c r="A128" s="323"/>
      <c r="B128" s="332"/>
      <c r="C128" s="333"/>
      <c r="D128" s="340"/>
      <c r="E128" s="253"/>
      <c r="F128" s="253"/>
      <c r="G128" s="240">
        <v>925</v>
      </c>
      <c r="H128" s="209" t="s">
        <v>98</v>
      </c>
      <c r="I128" s="209" t="s">
        <v>76</v>
      </c>
      <c r="J128" s="210" t="s">
        <v>1179</v>
      </c>
      <c r="K128" s="212">
        <v>612</v>
      </c>
      <c r="L128" s="196">
        <v>29920</v>
      </c>
      <c r="M128" s="196">
        <v>29920</v>
      </c>
      <c r="N128" s="196">
        <v>0</v>
      </c>
      <c r="O128" s="196">
        <v>0</v>
      </c>
      <c r="P128" s="196">
        <v>0</v>
      </c>
      <c r="Q128" s="196">
        <v>0</v>
      </c>
      <c r="R128" s="195"/>
    </row>
    <row r="129" spans="1:18" ht="12.75">
      <c r="A129" s="323"/>
      <c r="B129" s="332"/>
      <c r="C129" s="333"/>
      <c r="D129" s="340"/>
      <c r="E129" s="253"/>
      <c r="F129" s="253"/>
      <c r="G129" s="240">
        <v>925</v>
      </c>
      <c r="H129" s="209" t="s">
        <v>98</v>
      </c>
      <c r="I129" s="209" t="s">
        <v>76</v>
      </c>
      <c r="J129" s="210" t="s">
        <v>1180</v>
      </c>
      <c r="K129" s="212">
        <v>612</v>
      </c>
      <c r="L129" s="196">
        <v>502.6</v>
      </c>
      <c r="M129" s="196">
        <v>502.6</v>
      </c>
      <c r="N129" s="196">
        <v>0</v>
      </c>
      <c r="O129" s="196">
        <v>0</v>
      </c>
      <c r="P129" s="196">
        <v>0</v>
      </c>
      <c r="Q129" s="196">
        <v>0</v>
      </c>
      <c r="R129" s="195"/>
    </row>
    <row r="130" spans="1:18" ht="12.75">
      <c r="A130" s="323"/>
      <c r="B130" s="332"/>
      <c r="C130" s="333"/>
      <c r="D130" s="340"/>
      <c r="E130" s="253"/>
      <c r="F130" s="253"/>
      <c r="G130" s="240">
        <v>925</v>
      </c>
      <c r="H130" s="209" t="s">
        <v>98</v>
      </c>
      <c r="I130" s="209" t="s">
        <v>76</v>
      </c>
      <c r="J130" s="210" t="s">
        <v>1149</v>
      </c>
      <c r="K130" s="212">
        <v>611</v>
      </c>
      <c r="L130" s="196">
        <v>45744.7</v>
      </c>
      <c r="M130" s="196">
        <v>45744.7</v>
      </c>
      <c r="N130" s="196">
        <v>51567.6</v>
      </c>
      <c r="O130" s="196">
        <v>45118</v>
      </c>
      <c r="P130" s="196">
        <v>50118</v>
      </c>
      <c r="Q130" s="196">
        <v>50118</v>
      </c>
      <c r="R130" s="195"/>
    </row>
    <row r="131" spans="1:18" ht="12.75">
      <c r="A131" s="323"/>
      <c r="B131" s="332"/>
      <c r="C131" s="333"/>
      <c r="D131" s="340"/>
      <c r="E131" s="253"/>
      <c r="F131" s="253"/>
      <c r="G131" s="240">
        <v>925</v>
      </c>
      <c r="H131" s="209" t="s">
        <v>98</v>
      </c>
      <c r="I131" s="209" t="s">
        <v>76</v>
      </c>
      <c r="J131" s="210" t="s">
        <v>1152</v>
      </c>
      <c r="K131" s="212">
        <v>612</v>
      </c>
      <c r="L131" s="196">
        <v>2500</v>
      </c>
      <c r="M131" s="196">
        <v>2500</v>
      </c>
      <c r="N131" s="196">
        <v>4559.8</v>
      </c>
      <c r="O131" s="196">
        <v>0</v>
      </c>
      <c r="P131" s="196">
        <v>0</v>
      </c>
      <c r="Q131" s="196">
        <v>0</v>
      </c>
      <c r="R131" s="195"/>
    </row>
    <row r="132" spans="1:18" ht="12.75">
      <c r="A132" s="323"/>
      <c r="B132" s="332"/>
      <c r="C132" s="333"/>
      <c r="D132" s="340"/>
      <c r="E132" s="253"/>
      <c r="F132" s="253"/>
      <c r="G132" s="240">
        <v>925</v>
      </c>
      <c r="H132" s="209" t="s">
        <v>98</v>
      </c>
      <c r="I132" s="209" t="s">
        <v>76</v>
      </c>
      <c r="J132" s="210" t="s">
        <v>427</v>
      </c>
      <c r="K132" s="212">
        <v>612</v>
      </c>
      <c r="L132" s="196">
        <v>657.1</v>
      </c>
      <c r="M132" s="196">
        <v>657.1</v>
      </c>
      <c r="N132" s="196">
        <v>0</v>
      </c>
      <c r="O132" s="196">
        <v>0</v>
      </c>
      <c r="P132" s="196">
        <v>0</v>
      </c>
      <c r="Q132" s="196">
        <v>0</v>
      </c>
      <c r="R132" s="195"/>
    </row>
    <row r="133" spans="1:18" ht="12.75">
      <c r="A133" s="323"/>
      <c r="B133" s="332"/>
      <c r="C133" s="333"/>
      <c r="D133" s="340"/>
      <c r="E133" s="253"/>
      <c r="F133" s="253"/>
      <c r="G133" s="240">
        <v>925</v>
      </c>
      <c r="H133" s="209" t="s">
        <v>98</v>
      </c>
      <c r="I133" s="209" t="s">
        <v>76</v>
      </c>
      <c r="J133" s="210" t="s">
        <v>1181</v>
      </c>
      <c r="K133" s="212">
        <v>612</v>
      </c>
      <c r="L133" s="196">
        <v>97.1</v>
      </c>
      <c r="M133" s="196">
        <v>97.1</v>
      </c>
      <c r="N133" s="196">
        <v>404</v>
      </c>
      <c r="O133" s="196">
        <v>0</v>
      </c>
      <c r="P133" s="196">
        <v>0</v>
      </c>
      <c r="Q133" s="196">
        <v>0</v>
      </c>
      <c r="R133" s="195"/>
    </row>
    <row r="134" spans="1:18" ht="12.75">
      <c r="A134" s="323"/>
      <c r="B134" s="332"/>
      <c r="C134" s="333"/>
      <c r="D134" s="340"/>
      <c r="E134" s="253"/>
      <c r="F134" s="253"/>
      <c r="G134" s="240">
        <v>925</v>
      </c>
      <c r="H134" s="209" t="s">
        <v>98</v>
      </c>
      <c r="I134" s="209" t="s">
        <v>76</v>
      </c>
      <c r="J134" s="210" t="s">
        <v>1182</v>
      </c>
      <c r="K134" s="212">
        <v>612</v>
      </c>
      <c r="L134" s="196">
        <v>2160.4</v>
      </c>
      <c r="M134" s="196">
        <v>2160.4</v>
      </c>
      <c r="N134" s="196">
        <v>3224.4</v>
      </c>
      <c r="O134" s="196">
        <v>2875.5</v>
      </c>
      <c r="P134" s="196">
        <v>2422.3000000000002</v>
      </c>
      <c r="Q134" s="196">
        <v>2429.9</v>
      </c>
      <c r="R134" s="195"/>
    </row>
    <row r="135" spans="1:18" ht="12.75">
      <c r="A135" s="323"/>
      <c r="B135" s="332"/>
      <c r="C135" s="333"/>
      <c r="D135" s="340"/>
      <c r="E135" s="253"/>
      <c r="F135" s="253"/>
      <c r="G135" s="240">
        <v>925</v>
      </c>
      <c r="H135" s="209" t="s">
        <v>98</v>
      </c>
      <c r="I135" s="209" t="s">
        <v>76</v>
      </c>
      <c r="J135" s="210" t="s">
        <v>1183</v>
      </c>
      <c r="K135" s="212">
        <v>612</v>
      </c>
      <c r="L135" s="196">
        <v>770.9</v>
      </c>
      <c r="M135" s="196">
        <v>770.9</v>
      </c>
      <c r="N135" s="196">
        <v>1287.0999999999999</v>
      </c>
      <c r="O135" s="196">
        <v>1279.0999999999999</v>
      </c>
      <c r="P135" s="196">
        <v>999</v>
      </c>
      <c r="Q135" s="196">
        <v>999</v>
      </c>
      <c r="R135" s="195"/>
    </row>
    <row r="136" spans="1:18" ht="12.75">
      <c r="A136" s="323"/>
      <c r="B136" s="332"/>
      <c r="C136" s="333"/>
      <c r="D136" s="340"/>
      <c r="E136" s="253"/>
      <c r="F136" s="253"/>
      <c r="G136" s="240">
        <v>925</v>
      </c>
      <c r="H136" s="209" t="s">
        <v>98</v>
      </c>
      <c r="I136" s="209" t="s">
        <v>76</v>
      </c>
      <c r="J136" s="210" t="s">
        <v>943</v>
      </c>
      <c r="K136" s="212">
        <v>612</v>
      </c>
      <c r="L136" s="196">
        <v>389.3</v>
      </c>
      <c r="M136" s="196">
        <v>389.3</v>
      </c>
      <c r="N136" s="196">
        <v>0</v>
      </c>
      <c r="O136" s="196">
        <v>0</v>
      </c>
      <c r="P136" s="196">
        <v>0</v>
      </c>
      <c r="Q136" s="196">
        <v>0</v>
      </c>
      <c r="R136" s="195"/>
    </row>
    <row r="137" spans="1:18" ht="12.75">
      <c r="A137" s="323"/>
      <c r="B137" s="332"/>
      <c r="C137" s="333"/>
      <c r="D137" s="340"/>
      <c r="E137" s="253"/>
      <c r="F137" s="253"/>
      <c r="G137" s="240">
        <v>925</v>
      </c>
      <c r="H137" s="209" t="s">
        <v>98</v>
      </c>
      <c r="I137" s="209" t="s">
        <v>76</v>
      </c>
      <c r="J137" s="210" t="s">
        <v>1184</v>
      </c>
      <c r="K137" s="212">
        <v>612</v>
      </c>
      <c r="L137" s="196">
        <v>0</v>
      </c>
      <c r="M137" s="196">
        <v>0</v>
      </c>
      <c r="N137" s="196">
        <v>70</v>
      </c>
      <c r="O137" s="196">
        <v>106.2</v>
      </c>
      <c r="P137" s="196">
        <v>110</v>
      </c>
      <c r="Q137" s="196">
        <v>105.3</v>
      </c>
      <c r="R137" s="195"/>
    </row>
    <row r="138" spans="1:18" ht="12.75">
      <c r="A138" s="323"/>
      <c r="B138" s="332"/>
      <c r="C138" s="333"/>
      <c r="D138" s="340"/>
      <c r="E138" s="253"/>
      <c r="F138" s="253"/>
      <c r="G138" s="240">
        <v>925</v>
      </c>
      <c r="H138" s="209" t="s">
        <v>98</v>
      </c>
      <c r="I138" s="209" t="s">
        <v>76</v>
      </c>
      <c r="J138" s="210" t="s">
        <v>1150</v>
      </c>
      <c r="K138" s="212">
        <v>612</v>
      </c>
      <c r="L138" s="196">
        <v>13272.9</v>
      </c>
      <c r="M138" s="196">
        <v>13272.9</v>
      </c>
      <c r="N138" s="196">
        <v>16216.6</v>
      </c>
      <c r="O138" s="196">
        <v>10091</v>
      </c>
      <c r="P138" s="196">
        <v>20181.900000000001</v>
      </c>
      <c r="Q138" s="196">
        <v>20181.900000000001</v>
      </c>
      <c r="R138" s="195"/>
    </row>
    <row r="139" spans="1:18" ht="12.75">
      <c r="A139" s="323"/>
      <c r="B139" s="332"/>
      <c r="C139" s="333"/>
      <c r="D139" s="340"/>
      <c r="E139" s="253"/>
      <c r="F139" s="253"/>
      <c r="G139" s="240">
        <v>925</v>
      </c>
      <c r="H139" s="209" t="s">
        <v>98</v>
      </c>
      <c r="I139" s="209" t="s">
        <v>76</v>
      </c>
      <c r="J139" s="210" t="s">
        <v>430</v>
      </c>
      <c r="K139" s="212">
        <v>612</v>
      </c>
      <c r="L139" s="196">
        <v>310</v>
      </c>
      <c r="M139" s="196">
        <v>310</v>
      </c>
      <c r="N139" s="196">
        <v>546.6</v>
      </c>
      <c r="O139" s="196">
        <v>0</v>
      </c>
      <c r="P139" s="196">
        <v>0</v>
      </c>
      <c r="Q139" s="196">
        <v>0</v>
      </c>
      <c r="R139" s="195"/>
    </row>
    <row r="140" spans="1:18" ht="12.75">
      <c r="A140" s="323"/>
      <c r="B140" s="332"/>
      <c r="C140" s="333"/>
      <c r="D140" s="340"/>
      <c r="E140" s="253"/>
      <c r="F140" s="253"/>
      <c r="G140" s="240">
        <v>925</v>
      </c>
      <c r="H140" s="209" t="s">
        <v>98</v>
      </c>
      <c r="I140" s="209" t="s">
        <v>76</v>
      </c>
      <c r="J140" s="210" t="s">
        <v>1185</v>
      </c>
      <c r="K140" s="212">
        <v>612</v>
      </c>
      <c r="L140" s="196">
        <v>2050.9</v>
      </c>
      <c r="M140" s="196">
        <v>2050.9</v>
      </c>
      <c r="N140" s="196">
        <v>41.2</v>
      </c>
      <c r="O140" s="196">
        <v>0</v>
      </c>
      <c r="P140" s="196">
        <v>0</v>
      </c>
      <c r="Q140" s="196">
        <v>0</v>
      </c>
      <c r="R140" s="195"/>
    </row>
    <row r="141" spans="1:18" ht="12.75">
      <c r="A141" s="323"/>
      <c r="B141" s="332"/>
      <c r="C141" s="333"/>
      <c r="D141" s="340"/>
      <c r="E141" s="253"/>
      <c r="F141" s="253"/>
      <c r="G141" s="240">
        <v>925</v>
      </c>
      <c r="H141" s="209" t="s">
        <v>98</v>
      </c>
      <c r="I141" s="209" t="s">
        <v>76</v>
      </c>
      <c r="J141" s="291" t="s">
        <v>1153</v>
      </c>
      <c r="K141" s="212">
        <v>612</v>
      </c>
      <c r="L141" s="196">
        <v>946.5</v>
      </c>
      <c r="M141" s="196">
        <v>946.5</v>
      </c>
      <c r="N141" s="196">
        <v>915.9</v>
      </c>
      <c r="O141" s="196">
        <v>0</v>
      </c>
      <c r="P141" s="196">
        <v>0</v>
      </c>
      <c r="Q141" s="196">
        <v>0</v>
      </c>
      <c r="R141" s="195"/>
    </row>
    <row r="142" spans="1:18" ht="12.75">
      <c r="A142" s="323"/>
      <c r="B142" s="332"/>
      <c r="C142" s="333"/>
      <c r="D142" s="340"/>
      <c r="E142" s="253"/>
      <c r="F142" s="253"/>
      <c r="G142" s="240">
        <v>925</v>
      </c>
      <c r="H142" s="209" t="s">
        <v>98</v>
      </c>
      <c r="I142" s="209" t="s">
        <v>76</v>
      </c>
      <c r="J142" s="210" t="s">
        <v>830</v>
      </c>
      <c r="K142" s="212">
        <v>612</v>
      </c>
      <c r="L142" s="196">
        <v>9860.5</v>
      </c>
      <c r="M142" s="196">
        <v>9860.5</v>
      </c>
      <c r="N142" s="196">
        <v>0</v>
      </c>
      <c r="O142" s="196">
        <v>0</v>
      </c>
      <c r="P142" s="196">
        <v>0</v>
      </c>
      <c r="Q142" s="196">
        <v>0</v>
      </c>
      <c r="R142" s="195"/>
    </row>
    <row r="143" spans="1:18" ht="12.75">
      <c r="A143" s="323"/>
      <c r="B143" s="332"/>
      <c r="C143" s="333"/>
      <c r="D143" s="340"/>
      <c r="E143" s="253"/>
      <c r="F143" s="253"/>
      <c r="G143" s="240">
        <v>925</v>
      </c>
      <c r="H143" s="209" t="s">
        <v>98</v>
      </c>
      <c r="I143" s="209" t="s">
        <v>76</v>
      </c>
      <c r="J143" s="210" t="s">
        <v>1186</v>
      </c>
      <c r="K143" s="212">
        <v>612</v>
      </c>
      <c r="L143" s="196">
        <v>8.1999999999999993</v>
      </c>
      <c r="M143" s="196">
        <v>8.1999999999999993</v>
      </c>
      <c r="N143" s="196">
        <v>0</v>
      </c>
      <c r="O143" s="196">
        <v>0</v>
      </c>
      <c r="P143" s="196">
        <v>0</v>
      </c>
      <c r="Q143" s="196">
        <v>0</v>
      </c>
      <c r="R143" s="195"/>
    </row>
    <row r="144" spans="1:18" ht="12.75">
      <c r="A144" s="323"/>
      <c r="B144" s="332"/>
      <c r="C144" s="333"/>
      <c r="D144" s="340"/>
      <c r="E144" s="253"/>
      <c r="F144" s="253"/>
      <c r="G144" s="240">
        <v>925</v>
      </c>
      <c r="H144" s="209" t="s">
        <v>98</v>
      </c>
      <c r="I144" s="210" t="s">
        <v>76</v>
      </c>
      <c r="J144" s="210" t="s">
        <v>1187</v>
      </c>
      <c r="K144" s="212">
        <v>612</v>
      </c>
      <c r="L144" s="196">
        <v>0</v>
      </c>
      <c r="M144" s="196">
        <v>0</v>
      </c>
      <c r="N144" s="196">
        <v>25</v>
      </c>
      <c r="O144" s="196">
        <v>26.7</v>
      </c>
      <c r="P144" s="196">
        <v>26.7</v>
      </c>
      <c r="Q144" s="196">
        <v>26.7</v>
      </c>
      <c r="R144" s="195"/>
    </row>
    <row r="145" spans="1:18" ht="12.75">
      <c r="A145" s="323"/>
      <c r="B145" s="332"/>
      <c r="C145" s="333"/>
      <c r="D145" s="340"/>
      <c r="E145" s="253"/>
      <c r="F145" s="253"/>
      <c r="G145" s="240">
        <v>925</v>
      </c>
      <c r="H145" s="209" t="s">
        <v>98</v>
      </c>
      <c r="I145" s="210" t="s">
        <v>76</v>
      </c>
      <c r="J145" s="210" t="s">
        <v>1188</v>
      </c>
      <c r="K145" s="212">
        <v>612</v>
      </c>
      <c r="L145" s="196">
        <v>120</v>
      </c>
      <c r="M145" s="196">
        <v>120</v>
      </c>
      <c r="N145" s="196">
        <v>0</v>
      </c>
      <c r="O145" s="196">
        <v>0</v>
      </c>
      <c r="P145" s="196">
        <v>0</v>
      </c>
      <c r="Q145" s="196">
        <v>0</v>
      </c>
      <c r="R145" s="195"/>
    </row>
    <row r="146" spans="1:18" ht="12.75">
      <c r="A146" s="323"/>
      <c r="B146" s="332"/>
      <c r="C146" s="333"/>
      <c r="D146" s="340"/>
      <c r="E146" s="253"/>
      <c r="F146" s="253"/>
      <c r="G146" s="240">
        <v>925</v>
      </c>
      <c r="H146" s="209" t="s">
        <v>98</v>
      </c>
      <c r="I146" s="210" t="s">
        <v>76</v>
      </c>
      <c r="J146" s="210" t="s">
        <v>1189</v>
      </c>
      <c r="K146" s="212">
        <v>612</v>
      </c>
      <c r="L146" s="196">
        <v>0</v>
      </c>
      <c r="M146" s="196">
        <v>0</v>
      </c>
      <c r="N146" s="196">
        <v>0</v>
      </c>
      <c r="O146" s="196"/>
      <c r="P146" s="196"/>
      <c r="Q146" s="196"/>
      <c r="R146" s="195"/>
    </row>
    <row r="147" spans="1:18" ht="12.75">
      <c r="A147" s="323"/>
      <c r="B147" s="332"/>
      <c r="C147" s="333"/>
      <c r="D147" s="340"/>
      <c r="E147" s="253"/>
      <c r="F147" s="253"/>
      <c r="G147" s="240">
        <v>925</v>
      </c>
      <c r="H147" s="209" t="s">
        <v>98</v>
      </c>
      <c r="I147" s="209" t="s">
        <v>76</v>
      </c>
      <c r="J147" s="210" t="s">
        <v>1190</v>
      </c>
      <c r="K147" s="212">
        <v>612</v>
      </c>
      <c r="L147" s="196">
        <v>0</v>
      </c>
      <c r="M147" s="196">
        <v>0</v>
      </c>
      <c r="N147" s="196">
        <v>120</v>
      </c>
      <c r="O147" s="196">
        <v>120</v>
      </c>
      <c r="P147" s="196">
        <v>120</v>
      </c>
      <c r="Q147" s="196">
        <v>120</v>
      </c>
      <c r="R147" s="195"/>
    </row>
    <row r="148" spans="1:18" ht="12.75">
      <c r="A148" s="323"/>
      <c r="B148" s="332"/>
      <c r="C148" s="333"/>
      <c r="D148" s="340"/>
      <c r="E148" s="253"/>
      <c r="F148" s="253"/>
      <c r="G148" s="240">
        <v>925</v>
      </c>
      <c r="H148" s="209" t="s">
        <v>98</v>
      </c>
      <c r="I148" s="209" t="s">
        <v>76</v>
      </c>
      <c r="J148" s="210" t="s">
        <v>1191</v>
      </c>
      <c r="K148" s="212">
        <v>612</v>
      </c>
      <c r="L148" s="196">
        <v>0</v>
      </c>
      <c r="M148" s="196">
        <v>0</v>
      </c>
      <c r="N148" s="196">
        <v>0</v>
      </c>
      <c r="O148" s="196"/>
      <c r="P148" s="196"/>
      <c r="Q148" s="196"/>
      <c r="R148" s="195"/>
    </row>
    <row r="149" spans="1:18" ht="12.75">
      <c r="A149" s="323"/>
      <c r="B149" s="332"/>
      <c r="C149" s="333"/>
      <c r="D149" s="340"/>
      <c r="E149" s="253"/>
      <c r="F149" s="253"/>
      <c r="G149" s="240">
        <v>925</v>
      </c>
      <c r="H149" s="209" t="s">
        <v>98</v>
      </c>
      <c r="I149" s="209" t="s">
        <v>76</v>
      </c>
      <c r="J149" s="210" t="s">
        <v>1192</v>
      </c>
      <c r="K149" s="212">
        <v>612</v>
      </c>
      <c r="L149" s="196">
        <v>0</v>
      </c>
      <c r="M149" s="196">
        <v>0</v>
      </c>
      <c r="N149" s="196">
        <v>479.5</v>
      </c>
      <c r="O149" s="196">
        <v>987.2</v>
      </c>
      <c r="P149" s="196">
        <v>930.2</v>
      </c>
      <c r="Q149" s="196">
        <v>906.1</v>
      </c>
      <c r="R149" s="195"/>
    </row>
    <row r="150" spans="1:18" ht="12.75">
      <c r="A150" s="323"/>
      <c r="B150" s="332"/>
      <c r="C150" s="333"/>
      <c r="D150" s="340"/>
      <c r="E150" s="253"/>
      <c r="F150" s="253"/>
      <c r="G150" s="240">
        <v>925</v>
      </c>
      <c r="H150" s="209" t="s">
        <v>98</v>
      </c>
      <c r="I150" s="209" t="s">
        <v>76</v>
      </c>
      <c r="J150" s="210" t="s">
        <v>1154</v>
      </c>
      <c r="K150" s="212">
        <v>612</v>
      </c>
      <c r="L150" s="196">
        <v>2129.3000000000002</v>
      </c>
      <c r="M150" s="196">
        <v>2129.3000000000002</v>
      </c>
      <c r="N150" s="196">
        <v>5976</v>
      </c>
      <c r="O150" s="196">
        <v>0</v>
      </c>
      <c r="P150" s="196">
        <v>0</v>
      </c>
      <c r="Q150" s="196">
        <v>0</v>
      </c>
      <c r="R150" s="195"/>
    </row>
    <row r="151" spans="1:18" ht="12.75">
      <c r="A151" s="323"/>
      <c r="B151" s="332"/>
      <c r="C151" s="333"/>
      <c r="D151" s="340"/>
      <c r="E151" s="253"/>
      <c r="F151" s="253"/>
      <c r="G151" s="240">
        <v>925</v>
      </c>
      <c r="H151" s="209" t="s">
        <v>98</v>
      </c>
      <c r="I151" s="209" t="s">
        <v>76</v>
      </c>
      <c r="J151" s="210" t="s">
        <v>1156</v>
      </c>
      <c r="K151" s="212">
        <v>612</v>
      </c>
      <c r="L151" s="196">
        <v>2120.3000000000002</v>
      </c>
      <c r="M151" s="196">
        <v>2120.3000000000002</v>
      </c>
      <c r="N151" s="196">
        <v>1149.3</v>
      </c>
      <c r="O151" s="196">
        <v>0</v>
      </c>
      <c r="P151" s="196">
        <v>0</v>
      </c>
      <c r="Q151" s="196">
        <v>0</v>
      </c>
      <c r="R151" s="195"/>
    </row>
    <row r="152" spans="1:18" ht="12.75">
      <c r="A152" s="323"/>
      <c r="B152" s="332"/>
      <c r="C152" s="333"/>
      <c r="D152" s="340"/>
      <c r="E152" s="253"/>
      <c r="F152" s="253"/>
      <c r="G152" s="240">
        <v>925</v>
      </c>
      <c r="H152" s="209" t="s">
        <v>98</v>
      </c>
      <c r="I152" s="209" t="s">
        <v>76</v>
      </c>
      <c r="J152" s="210" t="s">
        <v>1155</v>
      </c>
      <c r="K152" s="212">
        <v>612</v>
      </c>
      <c r="L152" s="196">
        <v>351.3</v>
      </c>
      <c r="M152" s="196">
        <v>351.3</v>
      </c>
      <c r="N152" s="196">
        <v>145.69999999999999</v>
      </c>
      <c r="O152" s="196">
        <v>0</v>
      </c>
      <c r="P152" s="196">
        <v>0</v>
      </c>
      <c r="Q152" s="196">
        <v>0</v>
      </c>
      <c r="R152" s="195"/>
    </row>
    <row r="153" spans="1:18" ht="12.75">
      <c r="A153" s="323"/>
      <c r="B153" s="332"/>
      <c r="C153" s="333"/>
      <c r="D153" s="340"/>
      <c r="E153" s="253"/>
      <c r="F153" s="253"/>
      <c r="G153" s="240">
        <v>925</v>
      </c>
      <c r="H153" s="209" t="s">
        <v>98</v>
      </c>
      <c r="I153" s="209" t="s">
        <v>76</v>
      </c>
      <c r="J153" s="210" t="s">
        <v>1193</v>
      </c>
      <c r="K153" s="212">
        <v>612</v>
      </c>
      <c r="L153" s="196">
        <v>135.80000000000001</v>
      </c>
      <c r="M153" s="196">
        <v>135.80000000000001</v>
      </c>
      <c r="N153" s="196">
        <v>0</v>
      </c>
      <c r="O153" s="196">
        <v>0</v>
      </c>
      <c r="P153" s="196">
        <v>0</v>
      </c>
      <c r="Q153" s="196">
        <v>0</v>
      </c>
      <c r="R153" s="195"/>
    </row>
    <row r="154" spans="1:18" ht="12.75">
      <c r="A154" s="323"/>
      <c r="B154" s="332"/>
      <c r="C154" s="333"/>
      <c r="D154" s="340"/>
      <c r="E154" s="253"/>
      <c r="F154" s="253"/>
      <c r="G154" s="240">
        <v>925</v>
      </c>
      <c r="H154" s="209" t="s">
        <v>98</v>
      </c>
      <c r="I154" s="209" t="s">
        <v>92</v>
      </c>
      <c r="J154" s="210" t="s">
        <v>1187</v>
      </c>
      <c r="K154" s="212">
        <v>612</v>
      </c>
      <c r="L154" s="196">
        <v>0</v>
      </c>
      <c r="M154" s="196">
        <v>0</v>
      </c>
      <c r="N154" s="196">
        <v>0</v>
      </c>
      <c r="O154" s="196">
        <v>80.3</v>
      </c>
      <c r="P154" s="196">
        <v>80.3</v>
      </c>
      <c r="Q154" s="196">
        <v>80.3</v>
      </c>
      <c r="R154" s="195"/>
    </row>
    <row r="155" spans="1:18" ht="12.75">
      <c r="A155" s="323"/>
      <c r="B155" s="332"/>
      <c r="C155" s="333"/>
      <c r="D155" s="340"/>
      <c r="E155" s="253"/>
      <c r="F155" s="253"/>
      <c r="G155" s="240">
        <v>925</v>
      </c>
      <c r="H155" s="209" t="s">
        <v>98</v>
      </c>
      <c r="I155" s="209" t="s">
        <v>92</v>
      </c>
      <c r="J155" s="210" t="s">
        <v>1191</v>
      </c>
      <c r="K155" s="212">
        <v>612</v>
      </c>
      <c r="L155" s="196">
        <v>0</v>
      </c>
      <c r="M155" s="196">
        <v>0</v>
      </c>
      <c r="N155" s="196">
        <v>217.5</v>
      </c>
      <c r="O155" s="196">
        <v>0</v>
      </c>
      <c r="P155" s="196">
        <v>0</v>
      </c>
      <c r="Q155" s="196">
        <v>0</v>
      </c>
      <c r="R155" s="195"/>
    </row>
    <row r="156" spans="1:18" ht="12.75">
      <c r="A156" s="323"/>
      <c r="B156" s="332"/>
      <c r="C156" s="333"/>
      <c r="D156" s="340"/>
      <c r="E156" s="253"/>
      <c r="F156" s="253"/>
      <c r="G156" s="240">
        <v>925</v>
      </c>
      <c r="H156" s="209" t="s">
        <v>98</v>
      </c>
      <c r="I156" s="209" t="s">
        <v>76</v>
      </c>
      <c r="J156" s="210" t="s">
        <v>476</v>
      </c>
      <c r="K156" s="212">
        <v>464</v>
      </c>
      <c r="L156" s="196">
        <v>60.6</v>
      </c>
      <c r="M156" s="196">
        <v>60.6</v>
      </c>
      <c r="N156" s="196">
        <v>0</v>
      </c>
      <c r="O156" s="196">
        <v>0</v>
      </c>
      <c r="P156" s="196">
        <v>0</v>
      </c>
      <c r="Q156" s="196">
        <v>0</v>
      </c>
      <c r="R156" s="195"/>
    </row>
    <row r="157" spans="1:18" ht="12.75">
      <c r="A157" s="323"/>
      <c r="B157" s="332"/>
      <c r="C157" s="333"/>
      <c r="D157" s="340"/>
      <c r="E157" s="253"/>
      <c r="F157" s="253"/>
      <c r="G157" s="240">
        <v>925</v>
      </c>
      <c r="H157" s="209" t="s">
        <v>98</v>
      </c>
      <c r="I157" s="210" t="s">
        <v>92</v>
      </c>
      <c r="J157" s="210" t="s">
        <v>1194</v>
      </c>
      <c r="K157" s="212">
        <v>612</v>
      </c>
      <c r="L157" s="196">
        <v>158.80000000000001</v>
      </c>
      <c r="M157" s="196">
        <v>158.80000000000001</v>
      </c>
      <c r="N157" s="196">
        <v>174.4</v>
      </c>
      <c r="O157" s="196">
        <v>182.5</v>
      </c>
      <c r="P157" s="196">
        <v>182.5</v>
      </c>
      <c r="Q157" s="196">
        <v>182.5</v>
      </c>
      <c r="R157" s="195"/>
    </row>
    <row r="158" spans="1:18" ht="12.75">
      <c r="A158" s="323"/>
      <c r="B158" s="332"/>
      <c r="C158" s="333"/>
      <c r="D158" s="340"/>
      <c r="E158" s="253"/>
      <c r="F158" s="253"/>
      <c r="G158" s="240">
        <v>925</v>
      </c>
      <c r="H158" s="209" t="s">
        <v>98</v>
      </c>
      <c r="I158" s="210" t="s">
        <v>92</v>
      </c>
      <c r="J158" s="210" t="s">
        <v>1195</v>
      </c>
      <c r="K158" s="212">
        <v>244</v>
      </c>
      <c r="L158" s="196">
        <v>504.8</v>
      </c>
      <c r="M158" s="196">
        <v>504.8</v>
      </c>
      <c r="N158" s="196">
        <v>0</v>
      </c>
      <c r="O158" s="196">
        <v>0</v>
      </c>
      <c r="P158" s="196">
        <v>0</v>
      </c>
      <c r="Q158" s="196">
        <v>0</v>
      </c>
      <c r="R158" s="195"/>
    </row>
    <row r="159" spans="1:18" ht="165.75">
      <c r="A159" s="323"/>
      <c r="B159" s="226">
        <v>301010020</v>
      </c>
      <c r="C159" s="227" t="s">
        <v>1196</v>
      </c>
      <c r="D159" s="228"/>
      <c r="E159" s="228"/>
      <c r="F159" s="228"/>
      <c r="G159" s="364"/>
      <c r="H159" s="229"/>
      <c r="I159" s="229"/>
      <c r="J159" s="230"/>
      <c r="K159" s="231"/>
      <c r="L159" s="207">
        <f>SUM(L160:L192)</f>
        <v>57296.799999999996</v>
      </c>
      <c r="M159" s="207">
        <f t="shared" ref="M159:Q159" si="11">SUM(M160:M192)</f>
        <v>56401.299999999996</v>
      </c>
      <c r="N159" s="207">
        <f t="shared" si="11"/>
        <v>46275.799999999988</v>
      </c>
      <c r="O159" s="207">
        <f t="shared" si="11"/>
        <v>40279.599999999999</v>
      </c>
      <c r="P159" s="207">
        <f t="shared" si="11"/>
        <v>38202.000000000007</v>
      </c>
      <c r="Q159" s="207">
        <f t="shared" si="11"/>
        <v>40793</v>
      </c>
      <c r="R159" s="195"/>
    </row>
    <row r="160" spans="1:18" ht="76.5">
      <c r="A160" s="323"/>
      <c r="B160" s="232"/>
      <c r="C160" s="233"/>
      <c r="D160" s="214" t="s">
        <v>1142</v>
      </c>
      <c r="E160" s="193" t="s">
        <v>1143</v>
      </c>
      <c r="F160" s="214" t="s">
        <v>1144</v>
      </c>
      <c r="G160" s="240">
        <v>925</v>
      </c>
      <c r="H160" s="209" t="s">
        <v>98</v>
      </c>
      <c r="I160" s="209" t="s">
        <v>77</v>
      </c>
      <c r="J160" s="210" t="s">
        <v>1152</v>
      </c>
      <c r="K160" s="212">
        <v>622</v>
      </c>
      <c r="L160" s="196">
        <v>0</v>
      </c>
      <c r="M160" s="196">
        <v>0</v>
      </c>
      <c r="N160" s="196">
        <v>1400</v>
      </c>
      <c r="O160" s="196">
        <v>0</v>
      </c>
      <c r="P160" s="196">
        <v>0</v>
      </c>
      <c r="Q160" s="196">
        <v>0</v>
      </c>
      <c r="R160" s="195"/>
    </row>
    <row r="161" spans="1:18" ht="12.75">
      <c r="A161" s="323"/>
      <c r="B161" s="232"/>
      <c r="C161" s="228"/>
      <c r="D161" s="193"/>
      <c r="E161" s="193"/>
      <c r="F161" s="193"/>
      <c r="G161" s="240">
        <v>925</v>
      </c>
      <c r="H161" s="209" t="s">
        <v>98</v>
      </c>
      <c r="I161" s="209" t="s">
        <v>77</v>
      </c>
      <c r="J161" s="210" t="s">
        <v>1150</v>
      </c>
      <c r="K161" s="212">
        <v>612</v>
      </c>
      <c r="L161" s="196">
        <v>1485.8</v>
      </c>
      <c r="M161" s="196">
        <v>1485.8</v>
      </c>
      <c r="N161" s="196">
        <v>0</v>
      </c>
      <c r="O161" s="196">
        <v>0</v>
      </c>
      <c r="P161" s="196">
        <v>0</v>
      </c>
      <c r="Q161" s="196">
        <v>0</v>
      </c>
      <c r="R161" s="195"/>
    </row>
    <row r="162" spans="1:18" ht="127.5">
      <c r="A162" s="323"/>
      <c r="B162" s="232"/>
      <c r="C162" s="228"/>
      <c r="D162" s="213" t="s">
        <v>1140</v>
      </c>
      <c r="E162" s="213" t="s">
        <v>178</v>
      </c>
      <c r="F162" s="213" t="s">
        <v>1141</v>
      </c>
      <c r="G162" s="240">
        <v>925</v>
      </c>
      <c r="H162" s="209" t="s">
        <v>98</v>
      </c>
      <c r="I162" s="209" t="s">
        <v>77</v>
      </c>
      <c r="J162" s="210" t="s">
        <v>1150</v>
      </c>
      <c r="K162" s="212">
        <v>622</v>
      </c>
      <c r="L162" s="196">
        <v>1485.8</v>
      </c>
      <c r="M162" s="196">
        <v>1485.8</v>
      </c>
      <c r="N162" s="196">
        <v>1489.2</v>
      </c>
      <c r="O162" s="196">
        <v>963.6</v>
      </c>
      <c r="P162" s="196">
        <v>1927.2</v>
      </c>
      <c r="Q162" s="196">
        <v>1927.2</v>
      </c>
      <c r="R162" s="195"/>
    </row>
    <row r="163" spans="1:18" ht="114.75">
      <c r="A163" s="323"/>
      <c r="B163" s="232"/>
      <c r="C163" s="228"/>
      <c r="D163" s="213" t="s">
        <v>185</v>
      </c>
      <c r="E163" s="213" t="s">
        <v>446</v>
      </c>
      <c r="F163" s="213" t="s">
        <v>186</v>
      </c>
      <c r="G163" s="240">
        <v>925</v>
      </c>
      <c r="H163" s="209" t="s">
        <v>98</v>
      </c>
      <c r="I163" s="209" t="s">
        <v>77</v>
      </c>
      <c r="J163" s="210" t="s">
        <v>1149</v>
      </c>
      <c r="K163" s="212">
        <v>611</v>
      </c>
      <c r="L163" s="196">
        <v>14500.8</v>
      </c>
      <c r="M163" s="196">
        <v>14500.8</v>
      </c>
      <c r="N163" s="196">
        <v>0</v>
      </c>
      <c r="O163" s="196">
        <v>0</v>
      </c>
      <c r="P163" s="196">
        <v>0</v>
      </c>
      <c r="Q163" s="196">
        <v>0</v>
      </c>
      <c r="R163" s="195"/>
    </row>
    <row r="164" spans="1:18" ht="229.5">
      <c r="A164" s="323"/>
      <c r="B164" s="232"/>
      <c r="C164" s="228"/>
      <c r="D164" s="213" t="s">
        <v>1197</v>
      </c>
      <c r="E164" s="213" t="s">
        <v>178</v>
      </c>
      <c r="F164" s="213" t="s">
        <v>1198</v>
      </c>
      <c r="G164" s="240">
        <v>925</v>
      </c>
      <c r="H164" s="209" t="s">
        <v>98</v>
      </c>
      <c r="I164" s="209" t="s">
        <v>77</v>
      </c>
      <c r="J164" s="210" t="s">
        <v>1149</v>
      </c>
      <c r="K164" s="212">
        <v>624</v>
      </c>
      <c r="L164" s="196">
        <v>10557.7</v>
      </c>
      <c r="M164" s="196">
        <v>10557.7</v>
      </c>
      <c r="N164" s="196">
        <v>11738.8</v>
      </c>
      <c r="O164" s="196">
        <v>5515.3</v>
      </c>
      <c r="P164" s="196">
        <v>4632.1000000000004</v>
      </c>
      <c r="Q164" s="196">
        <v>3706</v>
      </c>
      <c r="R164" s="195"/>
    </row>
    <row r="165" spans="1:18" ht="63.75">
      <c r="A165" s="323"/>
      <c r="B165" s="232"/>
      <c r="C165" s="228"/>
      <c r="D165" s="213" t="s">
        <v>1145</v>
      </c>
      <c r="E165" s="213" t="s">
        <v>178</v>
      </c>
      <c r="F165" s="213" t="s">
        <v>1146</v>
      </c>
      <c r="G165" s="240">
        <v>925</v>
      </c>
      <c r="H165" s="209" t="s">
        <v>98</v>
      </c>
      <c r="I165" s="209" t="s">
        <v>77</v>
      </c>
      <c r="J165" s="210" t="s">
        <v>1199</v>
      </c>
      <c r="K165" s="212">
        <v>614</v>
      </c>
      <c r="L165" s="196">
        <v>143.6</v>
      </c>
      <c r="M165" s="196">
        <v>143.6</v>
      </c>
      <c r="N165" s="196">
        <v>0</v>
      </c>
      <c r="O165" s="196">
        <v>0</v>
      </c>
      <c r="P165" s="196">
        <v>0</v>
      </c>
      <c r="Q165" s="196">
        <v>0</v>
      </c>
      <c r="R165" s="195"/>
    </row>
    <row r="166" spans="1:18" ht="63.75">
      <c r="A166" s="323"/>
      <c r="B166" s="232"/>
      <c r="C166" s="228"/>
      <c r="D166" s="213" t="s">
        <v>1170</v>
      </c>
      <c r="E166" s="213" t="s">
        <v>178</v>
      </c>
      <c r="F166" s="213" t="s">
        <v>1171</v>
      </c>
      <c r="G166" s="240">
        <v>925</v>
      </c>
      <c r="H166" s="209" t="s">
        <v>98</v>
      </c>
      <c r="I166" s="209" t="s">
        <v>77</v>
      </c>
      <c r="J166" s="210" t="s">
        <v>1199</v>
      </c>
      <c r="K166" s="212">
        <v>615</v>
      </c>
      <c r="L166" s="196">
        <v>0</v>
      </c>
      <c r="M166" s="196">
        <v>0</v>
      </c>
      <c r="N166" s="196">
        <v>197</v>
      </c>
      <c r="O166" s="196">
        <v>129.30000000000001</v>
      </c>
      <c r="P166" s="196">
        <v>136.1</v>
      </c>
      <c r="Q166" s="196">
        <v>139.19999999999999</v>
      </c>
      <c r="R166" s="195"/>
    </row>
    <row r="167" spans="1:18" ht="127.5">
      <c r="A167" s="323"/>
      <c r="B167" s="232"/>
      <c r="C167" s="215"/>
      <c r="D167" s="213" t="s">
        <v>1140</v>
      </c>
      <c r="E167" s="213" t="s">
        <v>178</v>
      </c>
      <c r="F167" s="213" t="s">
        <v>1141</v>
      </c>
      <c r="G167" s="240">
        <v>925</v>
      </c>
      <c r="H167" s="209" t="s">
        <v>98</v>
      </c>
      <c r="I167" s="209" t="s">
        <v>77</v>
      </c>
      <c r="J167" s="210" t="s">
        <v>1199</v>
      </c>
      <c r="K167" s="212">
        <v>624</v>
      </c>
      <c r="L167" s="196">
        <v>4211</v>
      </c>
      <c r="M167" s="196">
        <v>4211</v>
      </c>
      <c r="N167" s="196">
        <v>4633.8</v>
      </c>
      <c r="O167" s="196">
        <v>9773.1</v>
      </c>
      <c r="P167" s="196">
        <v>10367.700000000001</v>
      </c>
      <c r="Q167" s="196">
        <v>10767.6</v>
      </c>
      <c r="R167" s="195"/>
    </row>
    <row r="168" spans="1:18" ht="63.75">
      <c r="A168" s="323"/>
      <c r="B168" s="232"/>
      <c r="C168" s="215"/>
      <c r="D168" s="213" t="s">
        <v>1170</v>
      </c>
      <c r="E168" s="213" t="s">
        <v>178</v>
      </c>
      <c r="F168" s="213" t="s">
        <v>1171</v>
      </c>
      <c r="G168" s="240">
        <v>925</v>
      </c>
      <c r="H168" s="209" t="s">
        <v>98</v>
      </c>
      <c r="I168" s="209" t="s">
        <v>77</v>
      </c>
      <c r="J168" s="210" t="s">
        <v>1199</v>
      </c>
      <c r="K168" s="212">
        <v>625</v>
      </c>
      <c r="L168" s="196">
        <v>0</v>
      </c>
      <c r="M168" s="196">
        <v>0</v>
      </c>
      <c r="N168" s="196">
        <v>197</v>
      </c>
      <c r="O168" s="196">
        <v>129.30000000000001</v>
      </c>
      <c r="P168" s="196">
        <v>136.1</v>
      </c>
      <c r="Q168" s="196">
        <v>139.19999999999999</v>
      </c>
      <c r="R168" s="195"/>
    </row>
    <row r="169" spans="1:18" ht="12.75">
      <c r="A169" s="323"/>
      <c r="B169" s="232"/>
      <c r="C169" s="215"/>
      <c r="D169" s="193"/>
      <c r="E169" s="193"/>
      <c r="F169" s="193"/>
      <c r="G169" s="240">
        <v>925</v>
      </c>
      <c r="H169" s="209" t="s">
        <v>98</v>
      </c>
      <c r="I169" s="209" t="s">
        <v>77</v>
      </c>
      <c r="J169" s="210" t="s">
        <v>1199</v>
      </c>
      <c r="K169" s="212">
        <v>635</v>
      </c>
      <c r="L169" s="196">
        <v>0</v>
      </c>
      <c r="M169" s="196">
        <v>0</v>
      </c>
      <c r="N169" s="196">
        <v>197</v>
      </c>
      <c r="O169" s="196">
        <v>129.30000000000001</v>
      </c>
      <c r="P169" s="196">
        <v>393.2</v>
      </c>
      <c r="Q169" s="196">
        <v>901.6</v>
      </c>
      <c r="R169" s="195"/>
    </row>
    <row r="170" spans="1:18" ht="12.75">
      <c r="A170" s="323"/>
      <c r="B170" s="232"/>
      <c r="C170" s="215"/>
      <c r="D170" s="193"/>
      <c r="E170" s="193"/>
      <c r="F170" s="193"/>
      <c r="G170" s="240">
        <v>925</v>
      </c>
      <c r="H170" s="209" t="s">
        <v>98</v>
      </c>
      <c r="I170" s="209" t="s">
        <v>77</v>
      </c>
      <c r="J170" s="210" t="s">
        <v>1199</v>
      </c>
      <c r="K170" s="212">
        <v>816</v>
      </c>
      <c r="L170" s="196">
        <v>0</v>
      </c>
      <c r="M170" s="196">
        <v>0</v>
      </c>
      <c r="N170" s="196">
        <v>181.8</v>
      </c>
      <c r="O170" s="196">
        <v>129.30000000000001</v>
      </c>
      <c r="P170" s="196">
        <v>140.4</v>
      </c>
      <c r="Q170" s="196">
        <v>152</v>
      </c>
      <c r="R170" s="195"/>
    </row>
    <row r="171" spans="1:18" ht="114.75">
      <c r="A171" s="323"/>
      <c r="B171" s="232"/>
      <c r="C171" s="215"/>
      <c r="D171" s="215" t="s">
        <v>1147</v>
      </c>
      <c r="E171" s="213" t="s">
        <v>178</v>
      </c>
      <c r="F171" s="216" t="s">
        <v>1148</v>
      </c>
      <c r="G171" s="240">
        <v>925</v>
      </c>
      <c r="H171" s="209" t="s">
        <v>98</v>
      </c>
      <c r="I171" s="209" t="s">
        <v>77</v>
      </c>
      <c r="J171" s="210" t="s">
        <v>1154</v>
      </c>
      <c r="K171" s="212">
        <v>612</v>
      </c>
      <c r="L171" s="196">
        <v>122.3</v>
      </c>
      <c r="M171" s="196">
        <v>122.3</v>
      </c>
      <c r="N171" s="196">
        <v>0</v>
      </c>
      <c r="O171" s="196">
        <v>0</v>
      </c>
      <c r="P171" s="196">
        <v>0</v>
      </c>
      <c r="Q171" s="196">
        <v>0</v>
      </c>
      <c r="R171" s="195"/>
    </row>
    <row r="172" spans="1:18" ht="12.75">
      <c r="A172" s="323"/>
      <c r="B172" s="232"/>
      <c r="C172" s="215"/>
      <c r="D172" s="193"/>
      <c r="E172" s="193"/>
      <c r="F172" s="193"/>
      <c r="G172" s="240">
        <v>925</v>
      </c>
      <c r="H172" s="209" t="s">
        <v>98</v>
      </c>
      <c r="I172" s="209" t="s">
        <v>77</v>
      </c>
      <c r="J172" s="210" t="s">
        <v>1154</v>
      </c>
      <c r="K172" s="212">
        <v>622</v>
      </c>
      <c r="L172" s="196">
        <v>30.3</v>
      </c>
      <c r="M172" s="196">
        <v>30.3</v>
      </c>
      <c r="N172" s="196">
        <v>216.3</v>
      </c>
      <c r="O172" s="196">
        <v>0</v>
      </c>
      <c r="P172" s="196">
        <v>0</v>
      </c>
      <c r="Q172" s="196">
        <v>0</v>
      </c>
      <c r="R172" s="195"/>
    </row>
    <row r="173" spans="1:18" ht="12.75">
      <c r="A173" s="323"/>
      <c r="B173" s="232"/>
      <c r="C173" s="215"/>
      <c r="D173" s="193"/>
      <c r="E173" s="193"/>
      <c r="F173" s="193"/>
      <c r="G173" s="240">
        <v>925</v>
      </c>
      <c r="H173" s="209" t="s">
        <v>98</v>
      </c>
      <c r="I173" s="209" t="s">
        <v>77</v>
      </c>
      <c r="J173" s="210" t="s">
        <v>1155</v>
      </c>
      <c r="K173" s="212">
        <v>612</v>
      </c>
      <c r="L173" s="196">
        <v>37.200000000000003</v>
      </c>
      <c r="M173" s="196">
        <v>37.200000000000003</v>
      </c>
      <c r="N173" s="196">
        <v>0</v>
      </c>
      <c r="O173" s="196">
        <v>0</v>
      </c>
      <c r="P173" s="196">
        <v>0</v>
      </c>
      <c r="Q173" s="196">
        <v>0</v>
      </c>
      <c r="R173" s="195"/>
    </row>
    <row r="174" spans="1:18" ht="12.75">
      <c r="A174" s="323"/>
      <c r="B174" s="232"/>
      <c r="C174" s="215"/>
      <c r="D174" s="193"/>
      <c r="E174" s="193"/>
      <c r="F174" s="193"/>
      <c r="G174" s="240">
        <v>925</v>
      </c>
      <c r="H174" s="209" t="s">
        <v>98</v>
      </c>
      <c r="I174" s="209" t="s">
        <v>77</v>
      </c>
      <c r="J174" s="210" t="s">
        <v>1155</v>
      </c>
      <c r="K174" s="212">
        <v>622</v>
      </c>
      <c r="L174" s="196">
        <v>3.1</v>
      </c>
      <c r="M174" s="196">
        <v>3.1</v>
      </c>
      <c r="N174" s="196">
        <v>7.5</v>
      </c>
      <c r="O174" s="196">
        <v>0</v>
      </c>
      <c r="P174" s="196">
        <v>0</v>
      </c>
      <c r="Q174" s="196">
        <v>0</v>
      </c>
      <c r="R174" s="195"/>
    </row>
    <row r="175" spans="1:18" ht="12.75">
      <c r="A175" s="323"/>
      <c r="B175" s="232"/>
      <c r="C175" s="215"/>
      <c r="D175" s="215"/>
      <c r="E175" s="215"/>
      <c r="F175" s="215"/>
      <c r="G175" s="240">
        <v>925</v>
      </c>
      <c r="H175" s="209" t="s">
        <v>98</v>
      </c>
      <c r="I175" s="209" t="s">
        <v>77</v>
      </c>
      <c r="J175" s="210" t="s">
        <v>1156</v>
      </c>
      <c r="K175" s="212">
        <v>612</v>
      </c>
      <c r="L175" s="196">
        <v>115.2</v>
      </c>
      <c r="M175" s="196">
        <v>115.2</v>
      </c>
      <c r="N175" s="196">
        <v>0</v>
      </c>
      <c r="O175" s="196">
        <v>0</v>
      </c>
      <c r="P175" s="196">
        <v>0</v>
      </c>
      <c r="Q175" s="196">
        <v>0</v>
      </c>
      <c r="R175" s="195"/>
    </row>
    <row r="176" spans="1:18" ht="12.75">
      <c r="A176" s="323"/>
      <c r="B176" s="232"/>
      <c r="C176" s="215"/>
      <c r="D176" s="215"/>
      <c r="E176" s="215"/>
      <c r="F176" s="215"/>
      <c r="G176" s="240">
        <v>925</v>
      </c>
      <c r="H176" s="209" t="s">
        <v>98</v>
      </c>
      <c r="I176" s="209" t="s">
        <v>77</v>
      </c>
      <c r="J176" s="210" t="s">
        <v>1156</v>
      </c>
      <c r="K176" s="212">
        <v>622</v>
      </c>
      <c r="L176" s="196">
        <v>115.2</v>
      </c>
      <c r="M176" s="196">
        <v>115.2</v>
      </c>
      <c r="N176" s="196">
        <v>126.5</v>
      </c>
      <c r="O176" s="196">
        <v>0</v>
      </c>
      <c r="P176" s="196">
        <v>0</v>
      </c>
      <c r="Q176" s="196">
        <v>0</v>
      </c>
      <c r="R176" s="195"/>
    </row>
    <row r="177" spans="1:18" ht="12.75">
      <c r="A177" s="323"/>
      <c r="B177" s="332"/>
      <c r="C177" s="333"/>
      <c r="D177" s="340"/>
      <c r="E177" s="253"/>
      <c r="F177" s="253"/>
      <c r="G177" s="253">
        <v>926</v>
      </c>
      <c r="H177" s="245" t="s">
        <v>98</v>
      </c>
      <c r="I177" s="210" t="s">
        <v>77</v>
      </c>
      <c r="J177" s="346" t="s">
        <v>1254</v>
      </c>
      <c r="K177" s="246">
        <v>612</v>
      </c>
      <c r="L177" s="196">
        <v>283.3</v>
      </c>
      <c r="M177" s="196">
        <v>283.3</v>
      </c>
      <c r="N177" s="196">
        <v>0</v>
      </c>
      <c r="O177" s="196">
        <v>0</v>
      </c>
      <c r="P177" s="196">
        <v>0</v>
      </c>
      <c r="Q177" s="196">
        <v>0</v>
      </c>
      <c r="R177" s="195"/>
    </row>
    <row r="178" spans="1:18" ht="12.75">
      <c r="A178" s="323"/>
      <c r="B178" s="332"/>
      <c r="C178" s="333"/>
      <c r="D178" s="340"/>
      <c r="E178" s="253"/>
      <c r="F178" s="253"/>
      <c r="G178" s="253">
        <v>926</v>
      </c>
      <c r="H178" s="245" t="s">
        <v>98</v>
      </c>
      <c r="I178" s="210" t="s">
        <v>77</v>
      </c>
      <c r="J178" s="246" t="s">
        <v>1255</v>
      </c>
      <c r="K178" s="246">
        <v>611</v>
      </c>
      <c r="L178" s="196">
        <v>20951</v>
      </c>
      <c r="M178" s="196">
        <v>20430.7</v>
      </c>
      <c r="N178" s="196">
        <v>21665</v>
      </c>
      <c r="O178" s="196">
        <v>16494.8</v>
      </c>
      <c r="P178" s="196">
        <v>16494.8</v>
      </c>
      <c r="Q178" s="196">
        <v>16494.8</v>
      </c>
      <c r="R178" s="195"/>
    </row>
    <row r="179" spans="1:18" ht="12.75">
      <c r="A179" s="323"/>
      <c r="B179" s="332"/>
      <c r="C179" s="333"/>
      <c r="D179" s="340"/>
      <c r="E179" s="253"/>
      <c r="F179" s="253"/>
      <c r="G179" s="253">
        <v>926</v>
      </c>
      <c r="H179" s="245" t="s">
        <v>98</v>
      </c>
      <c r="I179" s="210" t="s">
        <v>77</v>
      </c>
      <c r="J179" s="246" t="s">
        <v>1256</v>
      </c>
      <c r="K179" s="246">
        <v>612</v>
      </c>
      <c r="L179" s="196">
        <v>2933.8</v>
      </c>
      <c r="M179" s="196">
        <v>2733.6</v>
      </c>
      <c r="N179" s="196">
        <v>2978.4</v>
      </c>
      <c r="O179" s="196">
        <v>1927.1</v>
      </c>
      <c r="P179" s="196">
        <v>3854.4</v>
      </c>
      <c r="Q179" s="196">
        <v>3854.4</v>
      </c>
      <c r="R179" s="195"/>
    </row>
    <row r="180" spans="1:18" ht="12.75">
      <c r="A180" s="323"/>
      <c r="B180" s="332"/>
      <c r="C180" s="333"/>
      <c r="D180" s="340"/>
      <c r="E180" s="253"/>
      <c r="F180" s="253"/>
      <c r="G180" s="253">
        <v>926</v>
      </c>
      <c r="H180" s="245" t="s">
        <v>98</v>
      </c>
      <c r="I180" s="210" t="s">
        <v>77</v>
      </c>
      <c r="J180" s="246" t="s">
        <v>1257</v>
      </c>
      <c r="K180" s="246">
        <v>612</v>
      </c>
      <c r="L180" s="196">
        <v>0</v>
      </c>
      <c r="M180" s="196">
        <v>0</v>
      </c>
      <c r="N180" s="196">
        <v>0</v>
      </c>
      <c r="O180" s="196">
        <v>527</v>
      </c>
      <c r="P180" s="196">
        <v>0</v>
      </c>
      <c r="Q180" s="196">
        <v>0</v>
      </c>
      <c r="R180" s="195"/>
    </row>
    <row r="181" spans="1:18" ht="12.75">
      <c r="A181" s="323"/>
      <c r="B181" s="332"/>
      <c r="C181" s="333"/>
      <c r="D181" s="340"/>
      <c r="E181" s="253"/>
      <c r="F181" s="253"/>
      <c r="G181" s="253">
        <v>926</v>
      </c>
      <c r="H181" s="245" t="s">
        <v>98</v>
      </c>
      <c r="I181" s="210" t="s">
        <v>77</v>
      </c>
      <c r="J181" s="246" t="s">
        <v>704</v>
      </c>
      <c r="K181" s="246">
        <v>612</v>
      </c>
      <c r="L181" s="196">
        <v>97.5</v>
      </c>
      <c r="M181" s="196">
        <v>97.5</v>
      </c>
      <c r="N181" s="196">
        <v>50</v>
      </c>
      <c r="O181" s="196">
        <v>100</v>
      </c>
      <c r="P181" s="196">
        <v>120</v>
      </c>
      <c r="Q181" s="196">
        <v>140</v>
      </c>
      <c r="R181" s="195"/>
    </row>
    <row r="182" spans="1:18" ht="12.75">
      <c r="A182" s="323"/>
      <c r="B182" s="332"/>
      <c r="C182" s="333"/>
      <c r="D182" s="340"/>
      <c r="E182" s="253"/>
      <c r="F182" s="253"/>
      <c r="G182" s="253">
        <v>926</v>
      </c>
      <c r="H182" s="245" t="s">
        <v>98</v>
      </c>
      <c r="I182" s="210" t="s">
        <v>77</v>
      </c>
      <c r="J182" s="246" t="s">
        <v>1258</v>
      </c>
      <c r="K182" s="246">
        <v>612</v>
      </c>
      <c r="L182" s="196">
        <v>40</v>
      </c>
      <c r="M182" s="196">
        <v>40</v>
      </c>
      <c r="N182" s="196">
        <v>0</v>
      </c>
      <c r="O182" s="196">
        <v>0</v>
      </c>
      <c r="P182" s="196">
        <v>0</v>
      </c>
      <c r="Q182" s="196">
        <v>0</v>
      </c>
      <c r="R182" s="195"/>
    </row>
    <row r="183" spans="1:18" ht="12.75">
      <c r="A183" s="323"/>
      <c r="B183" s="332"/>
      <c r="C183" s="333"/>
      <c r="D183" s="340"/>
      <c r="E183" s="253"/>
      <c r="F183" s="253"/>
      <c r="G183" s="253">
        <v>926</v>
      </c>
      <c r="H183" s="245" t="s">
        <v>98</v>
      </c>
      <c r="I183" s="210" t="s">
        <v>77</v>
      </c>
      <c r="J183" s="346" t="s">
        <v>1259</v>
      </c>
      <c r="K183" s="246">
        <v>612</v>
      </c>
      <c r="L183" s="196">
        <v>175</v>
      </c>
      <c r="M183" s="196">
        <v>0</v>
      </c>
      <c r="N183" s="196">
        <v>0</v>
      </c>
      <c r="O183" s="196">
        <v>0</v>
      </c>
      <c r="P183" s="196">
        <v>0</v>
      </c>
      <c r="Q183" s="196">
        <v>0</v>
      </c>
      <c r="R183" s="195"/>
    </row>
    <row r="184" spans="1:18" ht="12.75">
      <c r="A184" s="323"/>
      <c r="B184" s="332"/>
      <c r="C184" s="333"/>
      <c r="D184" s="340"/>
      <c r="E184" s="253"/>
      <c r="F184" s="253"/>
      <c r="G184" s="253">
        <v>926</v>
      </c>
      <c r="H184" s="245" t="s">
        <v>98</v>
      </c>
      <c r="I184" s="210" t="s">
        <v>77</v>
      </c>
      <c r="J184" s="246" t="s">
        <v>1260</v>
      </c>
      <c r="K184" s="246">
        <v>612</v>
      </c>
      <c r="L184" s="196">
        <v>0</v>
      </c>
      <c r="M184" s="196">
        <v>0</v>
      </c>
      <c r="N184" s="196">
        <v>120</v>
      </c>
      <c r="O184" s="196">
        <v>0</v>
      </c>
      <c r="P184" s="196">
        <v>0</v>
      </c>
      <c r="Q184" s="196">
        <v>0</v>
      </c>
      <c r="R184" s="195"/>
    </row>
    <row r="185" spans="1:18" ht="12.75">
      <c r="A185" s="323"/>
      <c r="B185" s="332"/>
      <c r="C185" s="333"/>
      <c r="D185" s="340"/>
      <c r="E185" s="253"/>
      <c r="F185" s="253"/>
      <c r="G185" s="253">
        <v>926</v>
      </c>
      <c r="H185" s="245" t="s">
        <v>98</v>
      </c>
      <c r="I185" s="210" t="s">
        <v>77</v>
      </c>
      <c r="J185" s="246" t="s">
        <v>1261</v>
      </c>
      <c r="K185" s="246">
        <v>612</v>
      </c>
      <c r="L185" s="196">
        <v>0</v>
      </c>
      <c r="M185" s="196">
        <v>0</v>
      </c>
      <c r="N185" s="196">
        <v>130</v>
      </c>
      <c r="O185" s="196">
        <v>120</v>
      </c>
      <c r="P185" s="196">
        <v>0</v>
      </c>
      <c r="Q185" s="196">
        <v>0</v>
      </c>
      <c r="R185" s="195"/>
    </row>
    <row r="186" spans="1:18" ht="12.75">
      <c r="A186" s="323"/>
      <c r="B186" s="332"/>
      <c r="C186" s="333"/>
      <c r="D186" s="340"/>
      <c r="E186" s="253"/>
      <c r="F186" s="253"/>
      <c r="G186" s="253">
        <v>926</v>
      </c>
      <c r="H186" s="245" t="s">
        <v>98</v>
      </c>
      <c r="I186" s="210" t="s">
        <v>77</v>
      </c>
      <c r="J186" s="246" t="s">
        <v>1262</v>
      </c>
      <c r="K186" s="246">
        <v>612</v>
      </c>
      <c r="L186" s="196">
        <v>0</v>
      </c>
      <c r="M186" s="196">
        <v>0</v>
      </c>
      <c r="N186" s="196">
        <v>27.1</v>
      </c>
      <c r="O186" s="196">
        <v>25.8</v>
      </c>
      <c r="P186" s="196">
        <v>0</v>
      </c>
      <c r="Q186" s="196">
        <v>0</v>
      </c>
      <c r="R186" s="195"/>
    </row>
    <row r="187" spans="1:18" ht="12.75">
      <c r="A187" s="323"/>
      <c r="B187" s="332"/>
      <c r="C187" s="333"/>
      <c r="D187" s="340"/>
      <c r="E187" s="253"/>
      <c r="F187" s="253"/>
      <c r="G187" s="253">
        <v>926</v>
      </c>
      <c r="H187" s="245" t="s">
        <v>98</v>
      </c>
      <c r="I187" s="210" t="s">
        <v>77</v>
      </c>
      <c r="J187" s="246" t="s">
        <v>1263</v>
      </c>
      <c r="K187" s="246">
        <v>612</v>
      </c>
      <c r="L187" s="196">
        <v>0</v>
      </c>
      <c r="M187" s="196">
        <v>0</v>
      </c>
      <c r="N187" s="196">
        <v>175</v>
      </c>
      <c r="O187" s="196">
        <v>0</v>
      </c>
      <c r="P187" s="196">
        <v>0</v>
      </c>
      <c r="Q187" s="196">
        <v>0</v>
      </c>
      <c r="R187" s="195"/>
    </row>
    <row r="188" spans="1:18" ht="12.75">
      <c r="A188" s="323"/>
      <c r="B188" s="332"/>
      <c r="C188" s="333"/>
      <c r="D188" s="340"/>
      <c r="E188" s="253"/>
      <c r="F188" s="253"/>
      <c r="G188" s="253">
        <v>926</v>
      </c>
      <c r="H188" s="245" t="s">
        <v>98</v>
      </c>
      <c r="I188" s="210" t="s">
        <v>77</v>
      </c>
      <c r="J188" s="246" t="s">
        <v>1264</v>
      </c>
      <c r="K188" s="246">
        <v>612</v>
      </c>
      <c r="L188" s="196">
        <v>0</v>
      </c>
      <c r="M188" s="196">
        <v>0</v>
      </c>
      <c r="N188" s="196">
        <v>200.2</v>
      </c>
      <c r="O188" s="196">
        <v>0</v>
      </c>
      <c r="P188" s="196">
        <v>0</v>
      </c>
      <c r="Q188" s="196">
        <v>0</v>
      </c>
      <c r="R188" s="195"/>
    </row>
    <row r="189" spans="1:18" ht="12.75">
      <c r="A189" s="323"/>
      <c r="B189" s="332"/>
      <c r="C189" s="333"/>
      <c r="D189" s="340"/>
      <c r="E189" s="253"/>
      <c r="F189" s="253"/>
      <c r="G189" s="253">
        <v>926</v>
      </c>
      <c r="H189" s="245" t="s">
        <v>98</v>
      </c>
      <c r="I189" s="210" t="s">
        <v>77</v>
      </c>
      <c r="J189" s="246" t="s">
        <v>300</v>
      </c>
      <c r="K189" s="246">
        <v>611</v>
      </c>
      <c r="L189" s="196">
        <v>0</v>
      </c>
      <c r="M189" s="196">
        <v>0</v>
      </c>
      <c r="N189" s="196">
        <v>520.20000000000005</v>
      </c>
      <c r="O189" s="196">
        <v>0</v>
      </c>
      <c r="P189" s="196">
        <v>0</v>
      </c>
      <c r="Q189" s="196">
        <v>0</v>
      </c>
      <c r="R189" s="195"/>
    </row>
    <row r="190" spans="1:18" ht="12.75">
      <c r="A190" s="323"/>
      <c r="B190" s="332"/>
      <c r="C190" s="333"/>
      <c r="D190" s="340"/>
      <c r="E190" s="253"/>
      <c r="F190" s="253"/>
      <c r="G190" s="253">
        <v>926</v>
      </c>
      <c r="H190" s="245" t="s">
        <v>98</v>
      </c>
      <c r="I190" s="210" t="s">
        <v>77</v>
      </c>
      <c r="J190" s="246" t="s">
        <v>1186</v>
      </c>
      <c r="K190" s="246">
        <v>612</v>
      </c>
      <c r="L190" s="196">
        <v>8.1999999999999993</v>
      </c>
      <c r="M190" s="196">
        <v>8.1999999999999993</v>
      </c>
      <c r="N190" s="196">
        <v>25</v>
      </c>
      <c r="O190" s="218">
        <v>0</v>
      </c>
      <c r="P190" s="196">
        <v>0</v>
      </c>
      <c r="Q190" s="218">
        <v>0</v>
      </c>
      <c r="R190" s="195"/>
    </row>
    <row r="191" spans="1:18" ht="12.75">
      <c r="A191" s="323"/>
      <c r="B191" s="332"/>
      <c r="C191" s="333"/>
      <c r="D191" s="340"/>
      <c r="E191" s="253"/>
      <c r="F191" s="253"/>
      <c r="G191" s="253">
        <v>926</v>
      </c>
      <c r="H191" s="245" t="s">
        <v>98</v>
      </c>
      <c r="I191" s="210" t="s">
        <v>77</v>
      </c>
      <c r="J191" s="246" t="s">
        <v>1265</v>
      </c>
      <c r="K191" s="246">
        <v>612</v>
      </c>
      <c r="L191" s="196">
        <v>0</v>
      </c>
      <c r="M191" s="196">
        <v>0</v>
      </c>
      <c r="N191" s="196">
        <v>0</v>
      </c>
      <c r="O191" s="218">
        <v>0</v>
      </c>
      <c r="P191" s="196">
        <v>0</v>
      </c>
      <c r="Q191" s="218">
        <v>2571</v>
      </c>
      <c r="R191" s="195"/>
    </row>
    <row r="192" spans="1:18" ht="12.75">
      <c r="A192" s="323"/>
      <c r="B192" s="332"/>
      <c r="C192" s="333"/>
      <c r="D192" s="340"/>
      <c r="E192" s="253"/>
      <c r="F192" s="253"/>
      <c r="G192" s="253">
        <v>926</v>
      </c>
      <c r="H192" s="245" t="s">
        <v>98</v>
      </c>
      <c r="I192" s="210" t="s">
        <v>77</v>
      </c>
      <c r="J192" s="246" t="s">
        <v>1266</v>
      </c>
      <c r="K192" s="246">
        <v>612</v>
      </c>
      <c r="L192" s="196">
        <v>0</v>
      </c>
      <c r="M192" s="196">
        <v>0</v>
      </c>
      <c r="N192" s="196">
        <v>0</v>
      </c>
      <c r="O192" s="218">
        <v>4315.7</v>
      </c>
      <c r="P192" s="196">
        <v>0</v>
      </c>
      <c r="Q192" s="218">
        <v>0</v>
      </c>
      <c r="R192" s="195"/>
    </row>
    <row r="193" spans="1:18" ht="102">
      <c r="A193" s="323"/>
      <c r="B193" s="273">
        <v>301010021</v>
      </c>
      <c r="C193" s="328" t="s">
        <v>48</v>
      </c>
      <c r="D193" s="338"/>
      <c r="E193" s="319"/>
      <c r="F193" s="319"/>
      <c r="G193" s="319"/>
      <c r="H193" s="331"/>
      <c r="I193" s="331"/>
      <c r="J193" s="339"/>
      <c r="K193" s="339"/>
      <c r="L193" s="347">
        <f>SUM(L195:L208)</f>
        <v>1259.6999999999998</v>
      </c>
      <c r="M193" s="347">
        <f t="shared" ref="M193:Q193" si="12">SUM(M195:M208)</f>
        <v>883.8</v>
      </c>
      <c r="N193" s="347">
        <f t="shared" si="12"/>
        <v>1423.7</v>
      </c>
      <c r="O193" s="347">
        <f t="shared" si="12"/>
        <v>1888.2</v>
      </c>
      <c r="P193" s="347">
        <f t="shared" si="12"/>
        <v>2042.9</v>
      </c>
      <c r="Q193" s="347">
        <f t="shared" si="12"/>
        <v>1955.5</v>
      </c>
      <c r="R193" s="323"/>
    </row>
    <row r="194" spans="1:18" ht="76.5">
      <c r="A194" s="323"/>
      <c r="B194" s="273"/>
      <c r="C194" s="328"/>
      <c r="D194" s="204" t="s">
        <v>879</v>
      </c>
      <c r="E194" s="240" t="s">
        <v>252</v>
      </c>
      <c r="F194" s="261" t="s">
        <v>880</v>
      </c>
      <c r="G194" s="240"/>
      <c r="H194" s="331"/>
      <c r="I194" s="331"/>
      <c r="J194" s="339"/>
      <c r="K194" s="339"/>
      <c r="L194" s="198"/>
      <c r="M194" s="198"/>
      <c r="N194" s="198"/>
      <c r="O194" s="198"/>
      <c r="P194" s="198"/>
      <c r="Q194" s="198"/>
      <c r="R194" s="323"/>
    </row>
    <row r="195" spans="1:18" ht="12.75">
      <c r="A195" s="323"/>
      <c r="B195" s="332"/>
      <c r="C195" s="333"/>
      <c r="D195" s="204"/>
      <c r="E195" s="240"/>
      <c r="F195" s="261"/>
      <c r="G195" s="337">
        <v>902</v>
      </c>
      <c r="H195" s="234" t="s">
        <v>98</v>
      </c>
      <c r="I195" s="234" t="s">
        <v>98</v>
      </c>
      <c r="J195" s="211" t="s">
        <v>680</v>
      </c>
      <c r="K195" s="222">
        <v>244</v>
      </c>
      <c r="L195" s="196">
        <v>0</v>
      </c>
      <c r="M195" s="196">
        <v>0</v>
      </c>
      <c r="N195" s="197">
        <v>30</v>
      </c>
      <c r="O195" s="197">
        <v>49.7</v>
      </c>
      <c r="P195" s="197">
        <v>49.7</v>
      </c>
      <c r="Q195" s="197">
        <v>49.7</v>
      </c>
      <c r="R195" s="323"/>
    </row>
    <row r="196" spans="1:18" ht="12.75">
      <c r="A196" s="323"/>
      <c r="B196" s="332"/>
      <c r="C196" s="333"/>
      <c r="D196" s="204"/>
      <c r="E196" s="240"/>
      <c r="F196" s="261"/>
      <c r="G196" s="240">
        <v>925</v>
      </c>
      <c r="H196" s="209" t="s">
        <v>98</v>
      </c>
      <c r="I196" s="209" t="s">
        <v>92</v>
      </c>
      <c r="J196" s="210" t="s">
        <v>482</v>
      </c>
      <c r="K196" s="212">
        <v>244</v>
      </c>
      <c r="L196" s="196">
        <v>38.799999999999997</v>
      </c>
      <c r="M196" s="196">
        <v>38.799999999999997</v>
      </c>
      <c r="N196" s="196">
        <v>32.700000000000003</v>
      </c>
      <c r="O196" s="196">
        <v>33.799999999999997</v>
      </c>
      <c r="P196" s="196">
        <v>33.799999999999997</v>
      </c>
      <c r="Q196" s="196">
        <v>33.799999999999997</v>
      </c>
      <c r="R196" s="323"/>
    </row>
    <row r="197" spans="1:18" ht="12.75">
      <c r="A197" s="323"/>
      <c r="B197" s="332"/>
      <c r="C197" s="333"/>
      <c r="D197" s="204"/>
      <c r="E197" s="240"/>
      <c r="F197" s="261"/>
      <c r="G197" s="240">
        <v>925</v>
      </c>
      <c r="H197" s="209" t="s">
        <v>98</v>
      </c>
      <c r="I197" s="209" t="s">
        <v>77</v>
      </c>
      <c r="J197" s="210" t="s">
        <v>1200</v>
      </c>
      <c r="K197" s="212">
        <v>622</v>
      </c>
      <c r="L197" s="196">
        <v>0</v>
      </c>
      <c r="M197" s="196">
        <v>0</v>
      </c>
      <c r="N197" s="196">
        <v>0</v>
      </c>
      <c r="O197" s="196">
        <v>140</v>
      </c>
      <c r="P197" s="196">
        <v>155</v>
      </c>
      <c r="Q197" s="196">
        <v>215</v>
      </c>
      <c r="R197" s="323"/>
    </row>
    <row r="198" spans="1:18" ht="12.75">
      <c r="A198" s="323"/>
      <c r="B198" s="332"/>
      <c r="C198" s="333"/>
      <c r="D198" s="204"/>
      <c r="E198" s="240"/>
      <c r="F198" s="261"/>
      <c r="G198" s="240">
        <v>925</v>
      </c>
      <c r="H198" s="209" t="s">
        <v>98</v>
      </c>
      <c r="I198" s="209" t="s">
        <v>92</v>
      </c>
      <c r="J198" s="210" t="s">
        <v>413</v>
      </c>
      <c r="K198" s="212">
        <v>612</v>
      </c>
      <c r="L198" s="196">
        <v>0</v>
      </c>
      <c r="M198" s="196">
        <v>0</v>
      </c>
      <c r="N198" s="196">
        <v>0</v>
      </c>
      <c r="O198" s="196">
        <v>39</v>
      </c>
      <c r="P198" s="196">
        <v>39</v>
      </c>
      <c r="Q198" s="196">
        <v>39</v>
      </c>
      <c r="R198" s="323"/>
    </row>
    <row r="199" spans="1:18" ht="12.75">
      <c r="A199" s="323"/>
      <c r="B199" s="332"/>
      <c r="C199" s="333"/>
      <c r="D199" s="204"/>
      <c r="E199" s="240"/>
      <c r="F199" s="261"/>
      <c r="G199" s="240">
        <v>925</v>
      </c>
      <c r="H199" s="209" t="s">
        <v>98</v>
      </c>
      <c r="I199" s="209" t="s">
        <v>92</v>
      </c>
      <c r="J199" s="210" t="s">
        <v>484</v>
      </c>
      <c r="K199" s="212">
        <v>612</v>
      </c>
      <c r="L199" s="196">
        <v>74.8</v>
      </c>
      <c r="M199" s="196">
        <v>74.8</v>
      </c>
      <c r="N199" s="196">
        <v>0</v>
      </c>
      <c r="O199" s="196">
        <v>168.5</v>
      </c>
      <c r="P199" s="196">
        <v>278.2</v>
      </c>
      <c r="Q199" s="196">
        <v>160.80000000000001</v>
      </c>
      <c r="R199" s="323"/>
    </row>
    <row r="200" spans="1:18" ht="12.75">
      <c r="A200" s="323"/>
      <c r="B200" s="332"/>
      <c r="C200" s="333"/>
      <c r="D200" s="204"/>
      <c r="E200" s="240"/>
      <c r="F200" s="261"/>
      <c r="G200" s="240">
        <v>925</v>
      </c>
      <c r="H200" s="209" t="s">
        <v>98</v>
      </c>
      <c r="I200" s="209" t="s">
        <v>92</v>
      </c>
      <c r="J200" s="210" t="s">
        <v>483</v>
      </c>
      <c r="K200" s="212">
        <v>244</v>
      </c>
      <c r="L200" s="196">
        <v>90.5</v>
      </c>
      <c r="M200" s="196">
        <v>90.5</v>
      </c>
      <c r="N200" s="196">
        <v>144.4</v>
      </c>
      <c r="O200" s="196">
        <v>149.4</v>
      </c>
      <c r="P200" s="196">
        <v>149.4</v>
      </c>
      <c r="Q200" s="196">
        <v>149.4</v>
      </c>
      <c r="R200" s="323"/>
    </row>
    <row r="201" spans="1:18" ht="12.75">
      <c r="A201" s="323"/>
      <c r="B201" s="332"/>
      <c r="C201" s="333"/>
      <c r="D201" s="204"/>
      <c r="E201" s="240"/>
      <c r="F201" s="261"/>
      <c r="G201" s="240">
        <v>925</v>
      </c>
      <c r="H201" s="209" t="s">
        <v>98</v>
      </c>
      <c r="I201" s="209" t="s">
        <v>92</v>
      </c>
      <c r="J201" s="210" t="s">
        <v>479</v>
      </c>
      <c r="K201" s="212">
        <v>612</v>
      </c>
      <c r="L201" s="196">
        <v>243.2</v>
      </c>
      <c r="M201" s="196">
        <v>243.2</v>
      </c>
      <c r="N201" s="196">
        <v>234.2</v>
      </c>
      <c r="O201" s="196">
        <v>287.3</v>
      </c>
      <c r="P201" s="196">
        <v>287.3</v>
      </c>
      <c r="Q201" s="196">
        <v>287.3</v>
      </c>
      <c r="R201" s="323"/>
    </row>
    <row r="202" spans="1:18" ht="12.75">
      <c r="A202" s="323"/>
      <c r="B202" s="332"/>
      <c r="C202" s="333"/>
      <c r="D202" s="204"/>
      <c r="E202" s="240"/>
      <c r="F202" s="261"/>
      <c r="G202" s="261">
        <v>929</v>
      </c>
      <c r="H202" s="234" t="s">
        <v>98</v>
      </c>
      <c r="I202" s="234" t="s">
        <v>98</v>
      </c>
      <c r="J202" s="288" t="s">
        <v>616</v>
      </c>
      <c r="K202" s="288" t="s">
        <v>1297</v>
      </c>
      <c r="L202" s="197">
        <v>6.5</v>
      </c>
      <c r="M202" s="197">
        <v>6.5</v>
      </c>
      <c r="N202" s="197">
        <v>6.5</v>
      </c>
      <c r="O202" s="197">
        <v>6.5</v>
      </c>
      <c r="P202" s="197">
        <v>6.5</v>
      </c>
      <c r="Q202" s="197">
        <v>6.5</v>
      </c>
      <c r="R202" s="323"/>
    </row>
    <row r="203" spans="1:18" ht="12.75">
      <c r="A203" s="323"/>
      <c r="B203" s="332"/>
      <c r="C203" s="333"/>
      <c r="D203" s="204"/>
      <c r="E203" s="240"/>
      <c r="F203" s="261"/>
      <c r="G203" s="253">
        <v>929</v>
      </c>
      <c r="H203" s="245" t="s">
        <v>98</v>
      </c>
      <c r="I203" s="210" t="s">
        <v>98</v>
      </c>
      <c r="J203" s="246" t="s">
        <v>413</v>
      </c>
      <c r="K203" s="246">
        <v>612</v>
      </c>
      <c r="L203" s="196">
        <v>0</v>
      </c>
      <c r="M203" s="196">
        <v>0</v>
      </c>
      <c r="N203" s="196">
        <v>0</v>
      </c>
      <c r="O203" s="196">
        <v>39</v>
      </c>
      <c r="P203" s="196">
        <v>39</v>
      </c>
      <c r="Q203" s="196">
        <v>39</v>
      </c>
      <c r="R203" s="323"/>
    </row>
    <row r="204" spans="1:18" ht="12.75">
      <c r="A204" s="323"/>
      <c r="B204" s="332"/>
      <c r="C204" s="333"/>
      <c r="D204" s="204"/>
      <c r="E204" s="240"/>
      <c r="F204" s="261"/>
      <c r="G204" s="253">
        <v>929</v>
      </c>
      <c r="H204" s="245" t="s">
        <v>98</v>
      </c>
      <c r="I204" s="210" t="s">
        <v>98</v>
      </c>
      <c r="J204" s="246" t="s">
        <v>1298</v>
      </c>
      <c r="K204" s="246">
        <v>350</v>
      </c>
      <c r="L204" s="196">
        <v>0</v>
      </c>
      <c r="M204" s="196">
        <v>0</v>
      </c>
      <c r="N204" s="196">
        <v>0</v>
      </c>
      <c r="O204" s="196">
        <v>245</v>
      </c>
      <c r="P204" s="196">
        <v>245</v>
      </c>
      <c r="Q204" s="196">
        <v>245</v>
      </c>
      <c r="R204" s="323"/>
    </row>
    <row r="205" spans="1:18" ht="12.75">
      <c r="A205" s="323"/>
      <c r="B205" s="332"/>
      <c r="C205" s="333"/>
      <c r="D205" s="204"/>
      <c r="E205" s="240"/>
      <c r="F205" s="261"/>
      <c r="G205" s="253">
        <v>934</v>
      </c>
      <c r="H205" s="251" t="s">
        <v>98</v>
      </c>
      <c r="I205" s="251" t="s">
        <v>98</v>
      </c>
      <c r="J205" s="251" t="s">
        <v>484</v>
      </c>
      <c r="K205" s="251" t="s">
        <v>114</v>
      </c>
      <c r="L205" s="197">
        <v>8.4</v>
      </c>
      <c r="M205" s="197">
        <v>0</v>
      </c>
      <c r="N205" s="197">
        <v>0</v>
      </c>
      <c r="O205" s="197">
        <v>70</v>
      </c>
      <c r="P205" s="197">
        <v>100</v>
      </c>
      <c r="Q205" s="197">
        <v>70</v>
      </c>
      <c r="R205" s="323"/>
    </row>
    <row r="206" spans="1:18" ht="12.75">
      <c r="A206" s="323"/>
      <c r="B206" s="332"/>
      <c r="C206" s="333"/>
      <c r="D206" s="204"/>
      <c r="E206" s="240"/>
      <c r="F206" s="261"/>
      <c r="G206" s="253">
        <v>934</v>
      </c>
      <c r="H206" s="251" t="s">
        <v>98</v>
      </c>
      <c r="I206" s="251" t="s">
        <v>98</v>
      </c>
      <c r="J206" s="251" t="s">
        <v>355</v>
      </c>
      <c r="K206" s="251" t="s">
        <v>114</v>
      </c>
      <c r="L206" s="218">
        <v>797.5</v>
      </c>
      <c r="M206" s="218">
        <v>430</v>
      </c>
      <c r="N206" s="196">
        <v>600</v>
      </c>
      <c r="O206" s="196">
        <v>660</v>
      </c>
      <c r="P206" s="196">
        <v>660</v>
      </c>
      <c r="Q206" s="196">
        <v>660</v>
      </c>
      <c r="R206" s="323"/>
    </row>
    <row r="207" spans="1:18" ht="12.75">
      <c r="A207" s="323"/>
      <c r="B207" s="332"/>
      <c r="C207" s="333"/>
      <c r="D207" s="204"/>
      <c r="E207" s="240"/>
      <c r="F207" s="261"/>
      <c r="G207" s="253">
        <v>934</v>
      </c>
      <c r="H207" s="251" t="s">
        <v>98</v>
      </c>
      <c r="I207" s="251" t="s">
        <v>98</v>
      </c>
      <c r="J207" s="251" t="s">
        <v>1324</v>
      </c>
      <c r="K207" s="251" t="s">
        <v>114</v>
      </c>
      <c r="L207" s="218">
        <v>0</v>
      </c>
      <c r="M207" s="218">
        <v>0</v>
      </c>
      <c r="N207" s="196">
        <v>8.4</v>
      </c>
      <c r="O207" s="196">
        <v>0</v>
      </c>
      <c r="P207" s="196">
        <v>0</v>
      </c>
      <c r="Q207" s="196">
        <v>0</v>
      </c>
      <c r="R207" s="323"/>
    </row>
    <row r="208" spans="1:18" ht="12.75">
      <c r="A208" s="323"/>
      <c r="B208" s="332"/>
      <c r="C208" s="333"/>
      <c r="D208" s="204"/>
      <c r="E208" s="240"/>
      <c r="F208" s="261"/>
      <c r="G208" s="253">
        <v>934</v>
      </c>
      <c r="H208" s="251" t="s">
        <v>98</v>
      </c>
      <c r="I208" s="251" t="s">
        <v>98</v>
      </c>
      <c r="J208" s="251" t="s">
        <v>1325</v>
      </c>
      <c r="K208" s="251" t="s">
        <v>114</v>
      </c>
      <c r="L208" s="218">
        <v>0</v>
      </c>
      <c r="M208" s="218">
        <v>0</v>
      </c>
      <c r="N208" s="196">
        <v>367.5</v>
      </c>
      <c r="O208" s="196">
        <v>0</v>
      </c>
      <c r="P208" s="196">
        <v>0</v>
      </c>
      <c r="Q208" s="196">
        <v>0</v>
      </c>
      <c r="R208" s="323"/>
    </row>
    <row r="209" spans="1:18" ht="143.25" customHeight="1">
      <c r="A209" s="323"/>
      <c r="B209" s="226" t="s">
        <v>1201</v>
      </c>
      <c r="C209" s="235" t="s">
        <v>1202</v>
      </c>
      <c r="D209" s="215"/>
      <c r="E209" s="215"/>
      <c r="F209" s="215"/>
      <c r="G209" s="240"/>
      <c r="H209" s="219"/>
      <c r="I209" s="219"/>
      <c r="J209" s="210"/>
      <c r="K209" s="212"/>
      <c r="L209" s="207">
        <f t="shared" ref="L209:Q209" si="13">SUM(L210:L219)</f>
        <v>51589</v>
      </c>
      <c r="M209" s="207">
        <f t="shared" si="13"/>
        <v>51587.400000000009</v>
      </c>
      <c r="N209" s="207">
        <f t="shared" si="13"/>
        <v>53538.600000000006</v>
      </c>
      <c r="O209" s="207">
        <f t="shared" si="13"/>
        <v>53290.6</v>
      </c>
      <c r="P209" s="207">
        <f t="shared" si="13"/>
        <v>53290.6</v>
      </c>
      <c r="Q209" s="207">
        <f t="shared" si="13"/>
        <v>53290.6</v>
      </c>
      <c r="R209" s="323"/>
    </row>
    <row r="210" spans="1:18" ht="12.75">
      <c r="A210" s="323"/>
      <c r="B210" s="232"/>
      <c r="C210" s="236"/>
      <c r="D210" s="213"/>
      <c r="E210" s="213"/>
      <c r="F210" s="213"/>
      <c r="G210" s="240">
        <v>925</v>
      </c>
      <c r="H210" s="209" t="s">
        <v>98</v>
      </c>
      <c r="I210" s="209" t="s">
        <v>92</v>
      </c>
      <c r="J210" s="210" t="s">
        <v>1189</v>
      </c>
      <c r="K210" s="212">
        <v>244</v>
      </c>
      <c r="L210" s="218">
        <v>57.7</v>
      </c>
      <c r="M210" s="218">
        <v>57.7</v>
      </c>
      <c r="N210" s="218">
        <v>195.6</v>
      </c>
      <c r="O210" s="196">
        <v>0</v>
      </c>
      <c r="P210" s="196">
        <v>0</v>
      </c>
      <c r="Q210" s="196">
        <v>0</v>
      </c>
      <c r="R210" s="323"/>
    </row>
    <row r="211" spans="1:18" ht="114.75">
      <c r="A211" s="323"/>
      <c r="B211" s="232"/>
      <c r="C211" s="236"/>
      <c r="D211" s="213" t="s">
        <v>1139</v>
      </c>
      <c r="E211" s="213" t="s">
        <v>1203</v>
      </c>
      <c r="F211" s="213" t="s">
        <v>186</v>
      </c>
      <c r="G211" s="240">
        <v>925</v>
      </c>
      <c r="H211" s="209" t="s">
        <v>98</v>
      </c>
      <c r="I211" s="209" t="s">
        <v>92</v>
      </c>
      <c r="J211" s="210" t="s">
        <v>292</v>
      </c>
      <c r="K211" s="212">
        <v>111</v>
      </c>
      <c r="L211" s="196">
        <v>14466.7</v>
      </c>
      <c r="M211" s="196">
        <f>14466.7</f>
        <v>14466.7</v>
      </c>
      <c r="N211" s="196">
        <v>14809.5</v>
      </c>
      <c r="O211" s="196">
        <v>14016.9</v>
      </c>
      <c r="P211" s="196">
        <v>14016.9</v>
      </c>
      <c r="Q211" s="196">
        <v>14016.9</v>
      </c>
      <c r="R211" s="323"/>
    </row>
    <row r="212" spans="1:18" ht="76.5">
      <c r="A212" s="323"/>
      <c r="B212" s="232"/>
      <c r="C212" s="236"/>
      <c r="D212" s="213" t="s">
        <v>200</v>
      </c>
      <c r="E212" s="213" t="s">
        <v>152</v>
      </c>
      <c r="F212" s="213" t="s">
        <v>201</v>
      </c>
      <c r="G212" s="240">
        <v>925</v>
      </c>
      <c r="H212" s="209" t="s">
        <v>98</v>
      </c>
      <c r="I212" s="209" t="s">
        <v>92</v>
      </c>
      <c r="J212" s="210" t="s">
        <v>292</v>
      </c>
      <c r="K212" s="212">
        <v>119</v>
      </c>
      <c r="L212" s="196">
        <v>4157</v>
      </c>
      <c r="M212" s="196">
        <v>4157</v>
      </c>
      <c r="N212" s="196">
        <v>4448.3</v>
      </c>
      <c r="O212" s="196">
        <v>4209</v>
      </c>
      <c r="P212" s="196">
        <v>4209</v>
      </c>
      <c r="Q212" s="196">
        <v>4209</v>
      </c>
      <c r="R212" s="323"/>
    </row>
    <row r="213" spans="1:18" ht="127.5">
      <c r="A213" s="323"/>
      <c r="B213" s="232"/>
      <c r="C213" s="236"/>
      <c r="D213" s="213" t="s">
        <v>1140</v>
      </c>
      <c r="E213" s="213" t="s">
        <v>178</v>
      </c>
      <c r="F213" s="213" t="s">
        <v>1141</v>
      </c>
      <c r="G213" s="240">
        <v>925</v>
      </c>
      <c r="H213" s="209" t="s">
        <v>98</v>
      </c>
      <c r="I213" s="209" t="s">
        <v>92</v>
      </c>
      <c r="J213" s="210" t="s">
        <v>292</v>
      </c>
      <c r="K213" s="212">
        <v>242</v>
      </c>
      <c r="L213" s="196">
        <v>398.8</v>
      </c>
      <c r="M213" s="196">
        <v>397.2</v>
      </c>
      <c r="N213" s="196">
        <v>351</v>
      </c>
      <c r="O213" s="196">
        <v>337.1</v>
      </c>
      <c r="P213" s="196">
        <v>337.1</v>
      </c>
      <c r="Q213" s="196">
        <v>337.1</v>
      </c>
      <c r="R213" s="323"/>
    </row>
    <row r="214" spans="1:18" ht="12.75">
      <c r="A214" s="323"/>
      <c r="B214" s="232"/>
      <c r="C214" s="237"/>
      <c r="D214" s="213"/>
      <c r="E214" s="213"/>
      <c r="F214" s="213"/>
      <c r="G214" s="240">
        <v>925</v>
      </c>
      <c r="H214" s="209" t="s">
        <v>98</v>
      </c>
      <c r="I214" s="209" t="s">
        <v>92</v>
      </c>
      <c r="J214" s="210" t="s">
        <v>292</v>
      </c>
      <c r="K214" s="212">
        <v>244</v>
      </c>
      <c r="L214" s="196">
        <v>114.9</v>
      </c>
      <c r="M214" s="196">
        <v>114.9</v>
      </c>
      <c r="N214" s="196">
        <v>181</v>
      </c>
      <c r="O214" s="196">
        <v>194.9</v>
      </c>
      <c r="P214" s="196">
        <v>194.9</v>
      </c>
      <c r="Q214" s="196">
        <v>194.9</v>
      </c>
      <c r="R214" s="323"/>
    </row>
    <row r="215" spans="1:18" ht="12.75">
      <c r="A215" s="323"/>
      <c r="B215" s="232"/>
      <c r="C215" s="237"/>
      <c r="D215" s="193"/>
      <c r="E215" s="193"/>
      <c r="F215" s="193"/>
      <c r="G215" s="240">
        <v>925</v>
      </c>
      <c r="H215" s="209" t="s">
        <v>98</v>
      </c>
      <c r="I215" s="209" t="s">
        <v>92</v>
      </c>
      <c r="J215" s="210" t="s">
        <v>292</v>
      </c>
      <c r="K215" s="212">
        <v>611</v>
      </c>
      <c r="L215" s="196">
        <v>31267.4</v>
      </c>
      <c r="M215" s="196">
        <v>31267.4</v>
      </c>
      <c r="N215" s="196">
        <v>30796.9</v>
      </c>
      <c r="O215" s="196">
        <v>34532.699999999997</v>
      </c>
      <c r="P215" s="196">
        <v>34532.699999999997</v>
      </c>
      <c r="Q215" s="196">
        <v>34532.699999999997</v>
      </c>
      <c r="R215" s="323"/>
    </row>
    <row r="216" spans="1:18" ht="12.75">
      <c r="A216" s="323"/>
      <c r="B216" s="232"/>
      <c r="C216" s="237"/>
      <c r="D216" s="193"/>
      <c r="E216" s="193"/>
      <c r="F216" s="193"/>
      <c r="G216" s="240">
        <v>925</v>
      </c>
      <c r="H216" s="209" t="s">
        <v>98</v>
      </c>
      <c r="I216" s="209" t="s">
        <v>92</v>
      </c>
      <c r="J216" s="210" t="s">
        <v>292</v>
      </c>
      <c r="K216" s="212">
        <v>853</v>
      </c>
      <c r="L216" s="196">
        <v>0</v>
      </c>
      <c r="M216" s="196">
        <v>0</v>
      </c>
      <c r="N216" s="196">
        <v>0</v>
      </c>
      <c r="O216" s="196">
        <v>0</v>
      </c>
      <c r="P216" s="196">
        <v>0</v>
      </c>
      <c r="Q216" s="196">
        <v>0</v>
      </c>
      <c r="R216" s="323"/>
    </row>
    <row r="217" spans="1:18" ht="114.75">
      <c r="A217" s="323"/>
      <c r="B217" s="232"/>
      <c r="C217" s="215"/>
      <c r="D217" s="215" t="s">
        <v>1147</v>
      </c>
      <c r="E217" s="213" t="s">
        <v>178</v>
      </c>
      <c r="F217" s="216" t="s">
        <v>1148</v>
      </c>
      <c r="G217" s="240">
        <v>925</v>
      </c>
      <c r="H217" s="209" t="s">
        <v>98</v>
      </c>
      <c r="I217" s="209" t="s">
        <v>92</v>
      </c>
      <c r="J217" s="210" t="s">
        <v>1154</v>
      </c>
      <c r="K217" s="212">
        <v>612</v>
      </c>
      <c r="L217" s="218">
        <v>1079.9000000000001</v>
      </c>
      <c r="M217" s="218">
        <v>1079.9000000000001</v>
      </c>
      <c r="N217" s="218">
        <v>2748</v>
      </c>
      <c r="O217" s="196">
        <v>0</v>
      </c>
      <c r="P217" s="196">
        <v>0</v>
      </c>
      <c r="Q217" s="196">
        <v>0</v>
      </c>
      <c r="R217" s="323"/>
    </row>
    <row r="218" spans="1:18" ht="12.75">
      <c r="A218" s="323"/>
      <c r="B218" s="232"/>
      <c r="C218" s="215"/>
      <c r="D218" s="193"/>
      <c r="E218" s="193"/>
      <c r="F218" s="193"/>
      <c r="G218" s="240">
        <v>925</v>
      </c>
      <c r="H218" s="209" t="s">
        <v>98</v>
      </c>
      <c r="I218" s="209" t="s">
        <v>92</v>
      </c>
      <c r="J218" s="210" t="s">
        <v>1155</v>
      </c>
      <c r="K218" s="212">
        <v>612</v>
      </c>
      <c r="L218" s="218">
        <v>44.4</v>
      </c>
      <c r="M218" s="218">
        <v>44.4</v>
      </c>
      <c r="N218" s="218">
        <v>7.9</v>
      </c>
      <c r="O218" s="196">
        <v>0</v>
      </c>
      <c r="P218" s="196">
        <v>0</v>
      </c>
      <c r="Q218" s="196">
        <v>0</v>
      </c>
      <c r="R218" s="323"/>
    </row>
    <row r="219" spans="1:18" ht="12.75">
      <c r="A219" s="323"/>
      <c r="B219" s="232"/>
      <c r="C219" s="215"/>
      <c r="D219" s="215"/>
      <c r="E219" s="215"/>
      <c r="F219" s="215"/>
      <c r="G219" s="240">
        <v>925</v>
      </c>
      <c r="H219" s="209" t="s">
        <v>98</v>
      </c>
      <c r="I219" s="209" t="s">
        <v>92</v>
      </c>
      <c r="J219" s="210" t="s">
        <v>295</v>
      </c>
      <c r="K219" s="212">
        <v>242</v>
      </c>
      <c r="L219" s="218">
        <v>2.2000000000000002</v>
      </c>
      <c r="M219" s="218">
        <v>2.2000000000000002</v>
      </c>
      <c r="N219" s="218">
        <v>0.4</v>
      </c>
      <c r="O219" s="218">
        <v>0</v>
      </c>
      <c r="P219" s="218">
        <v>0</v>
      </c>
      <c r="Q219" s="218">
        <v>0</v>
      </c>
      <c r="R219" s="323"/>
    </row>
    <row r="220" spans="1:18" ht="140.25">
      <c r="A220" s="323"/>
      <c r="B220" s="273">
        <v>301010024</v>
      </c>
      <c r="C220" s="333" t="s">
        <v>1353</v>
      </c>
      <c r="D220" s="204"/>
      <c r="E220" s="240"/>
      <c r="F220" s="261"/>
      <c r="G220" s="261"/>
      <c r="H220" s="234"/>
      <c r="I220" s="234"/>
      <c r="J220" s="221"/>
      <c r="K220" s="222"/>
      <c r="L220" s="198">
        <f>SUM(L222:L225)</f>
        <v>2704</v>
      </c>
      <c r="M220" s="198">
        <f t="shared" ref="M220:Q220" si="14">SUM(M222:M225)</f>
        <v>2649</v>
      </c>
      <c r="N220" s="198">
        <f t="shared" si="14"/>
        <v>1055</v>
      </c>
      <c r="O220" s="198">
        <f t="shared" si="14"/>
        <v>0</v>
      </c>
      <c r="P220" s="198">
        <f t="shared" si="14"/>
        <v>0</v>
      </c>
      <c r="Q220" s="198">
        <f t="shared" si="14"/>
        <v>0</v>
      </c>
      <c r="R220" s="323"/>
    </row>
    <row r="221" spans="1:18" ht="102">
      <c r="A221" s="323"/>
      <c r="B221" s="273"/>
      <c r="C221" s="333"/>
      <c r="D221" s="204" t="s">
        <v>1044</v>
      </c>
      <c r="E221" s="240" t="s">
        <v>252</v>
      </c>
      <c r="F221" s="261" t="s">
        <v>881</v>
      </c>
      <c r="G221" s="261"/>
      <c r="H221" s="234"/>
      <c r="I221" s="234"/>
      <c r="J221" s="221"/>
      <c r="K221" s="222"/>
      <c r="L221" s="196"/>
      <c r="M221" s="196"/>
      <c r="N221" s="197"/>
      <c r="O221" s="197"/>
      <c r="P221" s="197"/>
      <c r="Q221" s="197"/>
      <c r="R221" s="323"/>
    </row>
    <row r="222" spans="1:18" ht="12.75">
      <c r="A222" s="323"/>
      <c r="B222" s="273"/>
      <c r="C222" s="333"/>
      <c r="D222" s="204"/>
      <c r="E222" s="240"/>
      <c r="F222" s="261"/>
      <c r="G222" s="337">
        <v>902</v>
      </c>
      <c r="H222" s="234" t="s">
        <v>84</v>
      </c>
      <c r="I222" s="234" t="s">
        <v>76</v>
      </c>
      <c r="J222" s="238" t="s">
        <v>707</v>
      </c>
      <c r="K222" s="222">
        <v>244</v>
      </c>
      <c r="L222" s="196">
        <v>149</v>
      </c>
      <c r="M222" s="196">
        <v>149</v>
      </c>
      <c r="N222" s="197">
        <v>1000</v>
      </c>
      <c r="O222" s="197">
        <v>0</v>
      </c>
      <c r="P222" s="197">
        <v>0</v>
      </c>
      <c r="Q222" s="197">
        <v>0</v>
      </c>
      <c r="R222" s="323"/>
    </row>
    <row r="223" spans="1:18" ht="12.75">
      <c r="A223" s="323"/>
      <c r="B223" s="273"/>
      <c r="C223" s="333"/>
      <c r="D223" s="204"/>
      <c r="E223" s="240"/>
      <c r="F223" s="261"/>
      <c r="G223" s="337">
        <v>902</v>
      </c>
      <c r="H223" s="234" t="s">
        <v>84</v>
      </c>
      <c r="I223" s="234" t="s">
        <v>76</v>
      </c>
      <c r="J223" s="238" t="s">
        <v>779</v>
      </c>
      <c r="K223" s="222">
        <v>244</v>
      </c>
      <c r="L223" s="196">
        <v>55</v>
      </c>
      <c r="M223" s="196">
        <v>0</v>
      </c>
      <c r="N223" s="197">
        <v>0</v>
      </c>
      <c r="O223" s="197">
        <v>0</v>
      </c>
      <c r="P223" s="197">
        <v>0</v>
      </c>
      <c r="Q223" s="197">
        <v>0</v>
      </c>
      <c r="R223" s="323"/>
    </row>
    <row r="224" spans="1:18" ht="12.75">
      <c r="A224" s="323"/>
      <c r="B224" s="273"/>
      <c r="C224" s="333"/>
      <c r="D224" s="204"/>
      <c r="E224" s="240"/>
      <c r="F224" s="261"/>
      <c r="G224" s="337">
        <v>902</v>
      </c>
      <c r="H224" s="234" t="s">
        <v>84</v>
      </c>
      <c r="I224" s="234" t="s">
        <v>76</v>
      </c>
      <c r="J224" s="238" t="s">
        <v>967</v>
      </c>
      <c r="K224" s="222">
        <v>244</v>
      </c>
      <c r="L224" s="196">
        <v>0</v>
      </c>
      <c r="M224" s="196">
        <v>0</v>
      </c>
      <c r="N224" s="197">
        <v>55</v>
      </c>
      <c r="O224" s="197">
        <v>0</v>
      </c>
      <c r="P224" s="197">
        <v>0</v>
      </c>
      <c r="Q224" s="197">
        <v>0</v>
      </c>
      <c r="R224" s="323"/>
    </row>
    <row r="225" spans="1:18" ht="12.75">
      <c r="A225" s="323"/>
      <c r="B225" s="273"/>
      <c r="C225" s="333"/>
      <c r="D225" s="204"/>
      <c r="E225" s="240"/>
      <c r="F225" s="261"/>
      <c r="G225" s="337">
        <v>902</v>
      </c>
      <c r="H225" s="234" t="s">
        <v>84</v>
      </c>
      <c r="I225" s="234" t="s">
        <v>76</v>
      </c>
      <c r="J225" s="238" t="s">
        <v>944</v>
      </c>
      <c r="K225" s="222">
        <v>244</v>
      </c>
      <c r="L225" s="196">
        <v>2500</v>
      </c>
      <c r="M225" s="196">
        <v>2500</v>
      </c>
      <c r="N225" s="197">
        <v>0</v>
      </c>
      <c r="O225" s="197">
        <v>0</v>
      </c>
      <c r="P225" s="197">
        <v>0</v>
      </c>
      <c r="Q225" s="197">
        <v>0</v>
      </c>
      <c r="R225" s="323"/>
    </row>
    <row r="226" spans="1:18" s="349" customFormat="1" ht="280.5">
      <c r="A226" s="348"/>
      <c r="B226" s="273">
        <v>301010025</v>
      </c>
      <c r="C226" s="328" t="s">
        <v>45</v>
      </c>
      <c r="D226" s="338"/>
      <c r="E226" s="319"/>
      <c r="F226" s="319"/>
      <c r="G226" s="319"/>
      <c r="H226" s="331"/>
      <c r="I226" s="331"/>
      <c r="J226" s="339"/>
      <c r="K226" s="339"/>
      <c r="L226" s="198">
        <f>SUM(L229:L232)</f>
        <v>1497.4</v>
      </c>
      <c r="M226" s="198">
        <f t="shared" ref="M226:Q226" si="15">SUM(M229:M232)</f>
        <v>897.4</v>
      </c>
      <c r="N226" s="198">
        <f t="shared" si="15"/>
        <v>600</v>
      </c>
      <c r="O226" s="198">
        <f t="shared" si="15"/>
        <v>0</v>
      </c>
      <c r="P226" s="198">
        <f t="shared" si="15"/>
        <v>0</v>
      </c>
      <c r="Q226" s="198">
        <f t="shared" si="15"/>
        <v>0</v>
      </c>
      <c r="R226" s="348"/>
    </row>
    <row r="227" spans="1:18" s="349" customFormat="1" ht="102">
      <c r="A227" s="348"/>
      <c r="B227" s="273"/>
      <c r="C227" s="328"/>
      <c r="D227" s="204" t="s">
        <v>729</v>
      </c>
      <c r="E227" s="240" t="s">
        <v>252</v>
      </c>
      <c r="F227" s="240" t="s">
        <v>730</v>
      </c>
      <c r="G227" s="240"/>
      <c r="H227" s="331"/>
      <c r="I227" s="331"/>
      <c r="J227" s="339"/>
      <c r="K227" s="339"/>
      <c r="L227" s="198"/>
      <c r="M227" s="198"/>
      <c r="N227" s="198"/>
      <c r="O227" s="198"/>
      <c r="P227" s="198"/>
      <c r="Q227" s="198"/>
      <c r="R227" s="348"/>
    </row>
    <row r="228" spans="1:18" s="349" customFormat="1" ht="102">
      <c r="A228" s="348"/>
      <c r="B228" s="273"/>
      <c r="C228" s="328"/>
      <c r="D228" s="204" t="s">
        <v>1045</v>
      </c>
      <c r="E228" s="240" t="s">
        <v>252</v>
      </c>
      <c r="F228" s="240" t="s">
        <v>1046</v>
      </c>
      <c r="G228" s="240"/>
      <c r="H228" s="331"/>
      <c r="I228" s="331"/>
      <c r="J228" s="339"/>
      <c r="K228" s="339"/>
      <c r="L228" s="198"/>
      <c r="M228" s="198"/>
      <c r="N228" s="198"/>
      <c r="O228" s="198"/>
      <c r="P228" s="198"/>
      <c r="Q228" s="198"/>
      <c r="R228" s="348"/>
    </row>
    <row r="229" spans="1:18" s="349" customFormat="1" ht="12.75">
      <c r="A229" s="348"/>
      <c r="B229" s="273"/>
      <c r="C229" s="328"/>
      <c r="D229" s="204"/>
      <c r="E229" s="240"/>
      <c r="F229" s="240"/>
      <c r="G229" s="337">
        <v>902</v>
      </c>
      <c r="H229" s="219" t="s">
        <v>83</v>
      </c>
      <c r="I229" s="220" t="s">
        <v>97</v>
      </c>
      <c r="J229" s="221" t="s">
        <v>968</v>
      </c>
      <c r="K229" s="222">
        <v>244</v>
      </c>
      <c r="L229" s="196">
        <v>0</v>
      </c>
      <c r="M229" s="196">
        <v>0</v>
      </c>
      <c r="N229" s="197">
        <v>600</v>
      </c>
      <c r="O229" s="197">
        <v>0</v>
      </c>
      <c r="P229" s="197">
        <v>0</v>
      </c>
      <c r="Q229" s="197">
        <v>0</v>
      </c>
      <c r="R229" s="348"/>
    </row>
    <row r="230" spans="1:18" s="349" customFormat="1" ht="12.75">
      <c r="A230" s="348"/>
      <c r="B230" s="273"/>
      <c r="C230" s="328"/>
      <c r="D230" s="204"/>
      <c r="E230" s="240"/>
      <c r="F230" s="240"/>
      <c r="G230" s="337">
        <v>902</v>
      </c>
      <c r="H230" s="219" t="s">
        <v>83</v>
      </c>
      <c r="I230" s="220" t="s">
        <v>97</v>
      </c>
      <c r="J230" s="238" t="s">
        <v>831</v>
      </c>
      <c r="K230" s="222">
        <v>244</v>
      </c>
      <c r="L230" s="196">
        <v>600</v>
      </c>
      <c r="M230" s="196">
        <v>0</v>
      </c>
      <c r="N230" s="197">
        <v>0</v>
      </c>
      <c r="O230" s="197">
        <v>0</v>
      </c>
      <c r="P230" s="197">
        <v>0</v>
      </c>
      <c r="Q230" s="197">
        <v>0</v>
      </c>
      <c r="R230" s="348"/>
    </row>
    <row r="231" spans="1:18" s="349" customFormat="1" ht="12.75">
      <c r="A231" s="348"/>
      <c r="B231" s="273"/>
      <c r="C231" s="328"/>
      <c r="D231" s="204"/>
      <c r="E231" s="240"/>
      <c r="F231" s="240"/>
      <c r="G231" s="337">
        <v>902</v>
      </c>
      <c r="H231" s="219" t="s">
        <v>83</v>
      </c>
      <c r="I231" s="220" t="s">
        <v>97</v>
      </c>
      <c r="J231" s="238" t="s">
        <v>832</v>
      </c>
      <c r="K231" s="222">
        <v>244</v>
      </c>
      <c r="L231" s="196">
        <v>598.9</v>
      </c>
      <c r="M231" s="196">
        <v>598.9</v>
      </c>
      <c r="N231" s="197">
        <v>0</v>
      </c>
      <c r="O231" s="197">
        <v>0</v>
      </c>
      <c r="P231" s="197">
        <v>0</v>
      </c>
      <c r="Q231" s="197">
        <v>0</v>
      </c>
      <c r="R231" s="348"/>
    </row>
    <row r="232" spans="1:18" s="349" customFormat="1" ht="12.75">
      <c r="A232" s="348"/>
      <c r="B232" s="273"/>
      <c r="C232" s="328"/>
      <c r="D232" s="239"/>
      <c r="E232" s="240"/>
      <c r="F232" s="241"/>
      <c r="G232" s="337">
        <v>902</v>
      </c>
      <c r="H232" s="219" t="s">
        <v>83</v>
      </c>
      <c r="I232" s="220" t="s">
        <v>97</v>
      </c>
      <c r="J232" s="221" t="s">
        <v>833</v>
      </c>
      <c r="K232" s="222">
        <v>244</v>
      </c>
      <c r="L232" s="196">
        <v>298.5</v>
      </c>
      <c r="M232" s="196">
        <v>298.5</v>
      </c>
      <c r="N232" s="196">
        <v>0</v>
      </c>
      <c r="O232" s="196">
        <v>0</v>
      </c>
      <c r="P232" s="196">
        <v>0</v>
      </c>
      <c r="Q232" s="196">
        <v>0</v>
      </c>
      <c r="R232" s="348"/>
    </row>
    <row r="233" spans="1:18" ht="89.25">
      <c r="A233" s="323"/>
      <c r="B233" s="343">
        <v>301010031</v>
      </c>
      <c r="C233" s="350" t="s">
        <v>43</v>
      </c>
      <c r="D233" s="345"/>
      <c r="E233" s="319"/>
      <c r="F233" s="319"/>
      <c r="G233" s="319"/>
      <c r="H233" s="331"/>
      <c r="I233" s="331"/>
      <c r="J233" s="339"/>
      <c r="K233" s="339"/>
      <c r="L233" s="198">
        <f t="shared" ref="L233:Q233" si="16">SUM(L240:L259)</f>
        <v>18612.7</v>
      </c>
      <c r="M233" s="198">
        <f t="shared" si="16"/>
        <v>18177.900000000001</v>
      </c>
      <c r="N233" s="198">
        <f t="shared" si="16"/>
        <v>15753.1</v>
      </c>
      <c r="O233" s="198">
        <f t="shared" si="16"/>
        <v>16390.500000000004</v>
      </c>
      <c r="P233" s="198">
        <f t="shared" si="16"/>
        <v>16033.500000000002</v>
      </c>
      <c r="Q233" s="198">
        <f t="shared" si="16"/>
        <v>15854.700000000003</v>
      </c>
      <c r="R233" s="323"/>
    </row>
    <row r="234" spans="1:18" ht="76.5">
      <c r="A234" s="323"/>
      <c r="B234" s="343"/>
      <c r="C234" s="350"/>
      <c r="D234" s="242" t="s">
        <v>1267</v>
      </c>
      <c r="E234" s="351" t="s">
        <v>252</v>
      </c>
      <c r="F234" s="351" t="s">
        <v>1268</v>
      </c>
      <c r="G234" s="263"/>
      <c r="H234" s="331"/>
      <c r="I234" s="331"/>
      <c r="J234" s="339"/>
      <c r="K234" s="339"/>
      <c r="L234" s="198"/>
      <c r="M234" s="198"/>
      <c r="N234" s="198"/>
      <c r="O234" s="198"/>
      <c r="P234" s="198"/>
      <c r="Q234" s="198"/>
      <c r="R234" s="323"/>
    </row>
    <row r="235" spans="1:18" ht="102">
      <c r="A235" s="323"/>
      <c r="B235" s="343"/>
      <c r="C235" s="350"/>
      <c r="D235" s="242" t="s">
        <v>1269</v>
      </c>
      <c r="E235" s="351" t="s">
        <v>152</v>
      </c>
      <c r="F235" s="351" t="s">
        <v>1270</v>
      </c>
      <c r="G235" s="240"/>
      <c r="H235" s="331"/>
      <c r="I235" s="331"/>
      <c r="J235" s="339"/>
      <c r="K235" s="339"/>
      <c r="L235" s="198"/>
      <c r="M235" s="198"/>
      <c r="N235" s="198"/>
      <c r="O235" s="198"/>
      <c r="P235" s="198"/>
      <c r="Q235" s="198"/>
      <c r="R235" s="323"/>
    </row>
    <row r="236" spans="1:18" ht="102">
      <c r="A236" s="323"/>
      <c r="B236" s="343"/>
      <c r="C236" s="350"/>
      <c r="D236" s="242" t="s">
        <v>305</v>
      </c>
      <c r="E236" s="351" t="s">
        <v>252</v>
      </c>
      <c r="F236" s="351" t="s">
        <v>306</v>
      </c>
      <c r="G236" s="263"/>
      <c r="H236" s="331"/>
      <c r="I236" s="331"/>
      <c r="J236" s="339"/>
      <c r="K236" s="339"/>
      <c r="L236" s="198"/>
      <c r="M236" s="198"/>
      <c r="N236" s="198"/>
      <c r="O236" s="198"/>
      <c r="P236" s="198"/>
      <c r="Q236" s="198"/>
      <c r="R236" s="323"/>
    </row>
    <row r="237" spans="1:18" ht="76.5">
      <c r="A237" s="323"/>
      <c r="B237" s="343"/>
      <c r="C237" s="350"/>
      <c r="D237" s="242" t="s">
        <v>1271</v>
      </c>
      <c r="E237" s="351" t="s">
        <v>252</v>
      </c>
      <c r="F237" s="351" t="s">
        <v>1272</v>
      </c>
      <c r="G237" s="240"/>
      <c r="H237" s="331"/>
      <c r="I237" s="331"/>
      <c r="J237" s="339"/>
      <c r="K237" s="339"/>
      <c r="L237" s="198"/>
      <c r="M237" s="198"/>
      <c r="N237" s="198"/>
      <c r="O237" s="198"/>
      <c r="P237" s="198"/>
      <c r="Q237" s="198"/>
      <c r="R237" s="323"/>
    </row>
    <row r="238" spans="1:18" ht="76.5">
      <c r="A238" s="323"/>
      <c r="B238" s="343"/>
      <c r="C238" s="350"/>
      <c r="D238" s="243" t="s">
        <v>1273</v>
      </c>
      <c r="E238" s="240" t="s">
        <v>252</v>
      </c>
      <c r="F238" s="240" t="s">
        <v>1274</v>
      </c>
      <c r="G238" s="240"/>
      <c r="H238" s="331"/>
      <c r="I238" s="331"/>
      <c r="J238" s="339"/>
      <c r="K238" s="339"/>
      <c r="L238" s="198"/>
      <c r="M238" s="198"/>
      <c r="N238" s="198"/>
      <c r="O238" s="198"/>
      <c r="P238" s="198"/>
      <c r="Q238" s="198"/>
      <c r="R238" s="323"/>
    </row>
    <row r="239" spans="1:18" ht="114.75">
      <c r="A239" s="323"/>
      <c r="B239" s="343"/>
      <c r="C239" s="350"/>
      <c r="D239" s="244" t="s">
        <v>1275</v>
      </c>
      <c r="E239" s="266" t="s">
        <v>163</v>
      </c>
      <c r="F239" s="266" t="s">
        <v>1276</v>
      </c>
      <c r="G239" s="240"/>
      <c r="H239" s="331"/>
      <c r="I239" s="331"/>
      <c r="J239" s="339"/>
      <c r="K239" s="339"/>
      <c r="L239" s="198"/>
      <c r="M239" s="198"/>
      <c r="N239" s="198"/>
      <c r="O239" s="198"/>
      <c r="P239" s="198"/>
      <c r="Q239" s="198"/>
      <c r="R239" s="323"/>
    </row>
    <row r="240" spans="1:18" ht="12.75">
      <c r="A240" s="323"/>
      <c r="B240" s="352"/>
      <c r="C240" s="353"/>
      <c r="D240" s="354"/>
      <c r="E240" s="253"/>
      <c r="F240" s="253"/>
      <c r="G240" s="253">
        <v>926</v>
      </c>
      <c r="H240" s="245" t="s">
        <v>96</v>
      </c>
      <c r="I240" s="245" t="s">
        <v>75</v>
      </c>
      <c r="J240" s="246" t="s">
        <v>1277</v>
      </c>
      <c r="K240" s="246">
        <v>244</v>
      </c>
      <c r="L240" s="196">
        <v>999.6</v>
      </c>
      <c r="M240" s="196">
        <v>746.6</v>
      </c>
      <c r="N240" s="196">
        <v>1489.2</v>
      </c>
      <c r="O240" s="196">
        <v>963.6</v>
      </c>
      <c r="P240" s="196">
        <v>1927.2</v>
      </c>
      <c r="Q240" s="196">
        <v>1927.2</v>
      </c>
      <c r="R240" s="323"/>
    </row>
    <row r="241" spans="1:18" ht="12.75">
      <c r="A241" s="323"/>
      <c r="B241" s="352"/>
      <c r="C241" s="353"/>
      <c r="D241" s="354"/>
      <c r="E241" s="253"/>
      <c r="F241" s="253"/>
      <c r="G241" s="253">
        <v>926</v>
      </c>
      <c r="H241" s="245" t="s">
        <v>96</v>
      </c>
      <c r="I241" s="245" t="s">
        <v>75</v>
      </c>
      <c r="J241" s="246" t="s">
        <v>299</v>
      </c>
      <c r="K241" s="246">
        <v>111</v>
      </c>
      <c r="L241" s="196">
        <v>12363.4</v>
      </c>
      <c r="M241" s="196">
        <v>12301.2</v>
      </c>
      <c r="N241" s="196">
        <v>9333</v>
      </c>
      <c r="O241" s="196">
        <v>9855.2000000000007</v>
      </c>
      <c r="P241" s="196">
        <v>9812.4</v>
      </c>
      <c r="Q241" s="196">
        <v>9803.2000000000007</v>
      </c>
      <c r="R241" s="323"/>
    </row>
    <row r="242" spans="1:18" ht="12.75">
      <c r="A242" s="323"/>
      <c r="B242" s="352"/>
      <c r="C242" s="353"/>
      <c r="D242" s="354"/>
      <c r="E242" s="253"/>
      <c r="F242" s="253"/>
      <c r="G242" s="253">
        <v>926</v>
      </c>
      <c r="H242" s="245" t="s">
        <v>96</v>
      </c>
      <c r="I242" s="245" t="s">
        <v>75</v>
      </c>
      <c r="J242" s="246" t="s">
        <v>299</v>
      </c>
      <c r="K242" s="246">
        <v>119</v>
      </c>
      <c r="L242" s="196">
        <v>3624.8</v>
      </c>
      <c r="M242" s="196">
        <v>3624.8</v>
      </c>
      <c r="N242" s="196">
        <v>2758.2</v>
      </c>
      <c r="O242" s="196">
        <v>2976.3</v>
      </c>
      <c r="P242" s="196">
        <v>2963.3</v>
      </c>
      <c r="Q242" s="196">
        <v>2960.6</v>
      </c>
      <c r="R242" s="323"/>
    </row>
    <row r="243" spans="1:18" ht="12.75">
      <c r="A243" s="323"/>
      <c r="B243" s="352"/>
      <c r="C243" s="353"/>
      <c r="D243" s="354"/>
      <c r="E243" s="253"/>
      <c r="F243" s="253"/>
      <c r="G243" s="253">
        <v>926</v>
      </c>
      <c r="H243" s="245" t="s">
        <v>96</v>
      </c>
      <c r="I243" s="245" t="s">
        <v>75</v>
      </c>
      <c r="J243" s="246" t="s">
        <v>299</v>
      </c>
      <c r="K243" s="246">
        <v>242</v>
      </c>
      <c r="L243" s="196">
        <v>111.3</v>
      </c>
      <c r="M243" s="196">
        <v>65.3</v>
      </c>
      <c r="N243" s="196">
        <v>193.7</v>
      </c>
      <c r="O243" s="196">
        <v>190</v>
      </c>
      <c r="P243" s="196">
        <v>142.4</v>
      </c>
      <c r="Q243" s="196">
        <v>145.4</v>
      </c>
      <c r="R243" s="323"/>
    </row>
    <row r="244" spans="1:18" ht="12.75">
      <c r="A244" s="323"/>
      <c r="B244" s="352"/>
      <c r="C244" s="353"/>
      <c r="D244" s="354"/>
      <c r="E244" s="253"/>
      <c r="F244" s="253"/>
      <c r="G244" s="253">
        <v>926</v>
      </c>
      <c r="H244" s="245" t="s">
        <v>96</v>
      </c>
      <c r="I244" s="245" t="s">
        <v>75</v>
      </c>
      <c r="J244" s="246" t="s">
        <v>299</v>
      </c>
      <c r="K244" s="246">
        <v>244</v>
      </c>
      <c r="L244" s="196">
        <v>218.2</v>
      </c>
      <c r="M244" s="196">
        <v>175.1</v>
      </c>
      <c r="N244" s="196">
        <v>585.5</v>
      </c>
      <c r="O244" s="196">
        <v>226.2</v>
      </c>
      <c r="P244" s="196">
        <v>283.7</v>
      </c>
      <c r="Q244" s="196">
        <v>284.10000000000002</v>
      </c>
      <c r="R244" s="323"/>
    </row>
    <row r="245" spans="1:18" ht="12.75">
      <c r="A245" s="323"/>
      <c r="B245" s="352"/>
      <c r="C245" s="353"/>
      <c r="D245" s="354"/>
      <c r="E245" s="253"/>
      <c r="F245" s="253"/>
      <c r="G245" s="253">
        <v>926</v>
      </c>
      <c r="H245" s="245" t="s">
        <v>96</v>
      </c>
      <c r="I245" s="245" t="s">
        <v>75</v>
      </c>
      <c r="J245" s="246" t="s">
        <v>299</v>
      </c>
      <c r="K245" s="246">
        <v>247</v>
      </c>
      <c r="L245" s="196">
        <v>161.4</v>
      </c>
      <c r="M245" s="196">
        <v>130.9</v>
      </c>
      <c r="N245" s="196">
        <v>193.2</v>
      </c>
      <c r="O245" s="196">
        <v>207.2</v>
      </c>
      <c r="P245" s="196">
        <v>212.1</v>
      </c>
      <c r="Q245" s="196">
        <v>220.6</v>
      </c>
      <c r="R245" s="323"/>
    </row>
    <row r="246" spans="1:18" ht="12.75">
      <c r="A246" s="323"/>
      <c r="B246" s="352"/>
      <c r="C246" s="353"/>
      <c r="D246" s="354"/>
      <c r="E246" s="253"/>
      <c r="F246" s="253"/>
      <c r="G246" s="253">
        <v>926</v>
      </c>
      <c r="H246" s="245" t="s">
        <v>96</v>
      </c>
      <c r="I246" s="245" t="s">
        <v>75</v>
      </c>
      <c r="J246" s="246" t="s">
        <v>299</v>
      </c>
      <c r="K246" s="246">
        <v>851</v>
      </c>
      <c r="L246" s="196">
        <v>8.3000000000000007</v>
      </c>
      <c r="M246" s="196">
        <v>8.3000000000000007</v>
      </c>
      <c r="N246" s="196">
        <v>7.3</v>
      </c>
      <c r="O246" s="196">
        <v>7.9</v>
      </c>
      <c r="P246" s="196">
        <v>7.9</v>
      </c>
      <c r="Q246" s="196">
        <v>7.9</v>
      </c>
      <c r="R246" s="323"/>
    </row>
    <row r="247" spans="1:18" ht="12.75">
      <c r="A247" s="323"/>
      <c r="B247" s="352"/>
      <c r="C247" s="353"/>
      <c r="D247" s="354"/>
      <c r="E247" s="253"/>
      <c r="F247" s="253"/>
      <c r="G247" s="253">
        <v>926</v>
      </c>
      <c r="H247" s="245" t="s">
        <v>96</v>
      </c>
      <c r="I247" s="245" t="s">
        <v>75</v>
      </c>
      <c r="J247" s="246" t="s">
        <v>299</v>
      </c>
      <c r="K247" s="246">
        <v>853</v>
      </c>
      <c r="L247" s="196">
        <v>2.8</v>
      </c>
      <c r="M247" s="196">
        <v>2.8</v>
      </c>
      <c r="N247" s="196">
        <v>2.4</v>
      </c>
      <c r="O247" s="196">
        <v>0.1</v>
      </c>
      <c r="P247" s="196">
        <v>0.1</v>
      </c>
      <c r="Q247" s="196">
        <v>0.1</v>
      </c>
      <c r="R247" s="323"/>
    </row>
    <row r="248" spans="1:18" ht="12.75">
      <c r="A248" s="323"/>
      <c r="B248" s="352"/>
      <c r="C248" s="353"/>
      <c r="D248" s="354"/>
      <c r="E248" s="253"/>
      <c r="F248" s="253"/>
      <c r="G248" s="253">
        <v>926</v>
      </c>
      <c r="H248" s="245" t="s">
        <v>96</v>
      </c>
      <c r="I248" s="245" t="s">
        <v>75</v>
      </c>
      <c r="J248" s="246" t="s">
        <v>302</v>
      </c>
      <c r="K248" s="246">
        <v>112</v>
      </c>
      <c r="L248" s="196">
        <v>157.4</v>
      </c>
      <c r="M248" s="196">
        <v>157.4</v>
      </c>
      <c r="N248" s="196">
        <v>184.8</v>
      </c>
      <c r="O248" s="196">
        <v>123.8</v>
      </c>
      <c r="P248" s="196">
        <v>204.9</v>
      </c>
      <c r="Q248" s="196">
        <v>214.1</v>
      </c>
      <c r="R248" s="323"/>
    </row>
    <row r="249" spans="1:18" ht="12.75">
      <c r="A249" s="323"/>
      <c r="B249" s="352"/>
      <c r="C249" s="353"/>
      <c r="D249" s="354"/>
      <c r="E249" s="253"/>
      <c r="F249" s="253"/>
      <c r="G249" s="253">
        <v>926</v>
      </c>
      <c r="H249" s="245" t="s">
        <v>96</v>
      </c>
      <c r="I249" s="245" t="s">
        <v>75</v>
      </c>
      <c r="J249" s="246" t="s">
        <v>300</v>
      </c>
      <c r="K249" s="246">
        <v>242</v>
      </c>
      <c r="L249" s="196">
        <v>1.2</v>
      </c>
      <c r="M249" s="196">
        <v>1.2</v>
      </c>
      <c r="N249" s="196">
        <v>40.4</v>
      </c>
      <c r="O249" s="196">
        <v>0</v>
      </c>
      <c r="P249" s="196">
        <v>0</v>
      </c>
      <c r="Q249" s="196">
        <v>0</v>
      </c>
      <c r="R249" s="323"/>
    </row>
    <row r="250" spans="1:18" ht="12.75">
      <c r="A250" s="323"/>
      <c r="B250" s="352"/>
      <c r="C250" s="353"/>
      <c r="D250" s="354"/>
      <c r="E250" s="253"/>
      <c r="F250" s="253"/>
      <c r="G250" s="253">
        <v>926</v>
      </c>
      <c r="H250" s="245" t="s">
        <v>96</v>
      </c>
      <c r="I250" s="245" t="s">
        <v>75</v>
      </c>
      <c r="J250" s="246" t="s">
        <v>300</v>
      </c>
      <c r="K250" s="246">
        <v>247</v>
      </c>
      <c r="L250" s="196">
        <v>0</v>
      </c>
      <c r="M250" s="196">
        <v>0</v>
      </c>
      <c r="N250" s="196">
        <v>23.3</v>
      </c>
      <c r="O250" s="196">
        <v>0</v>
      </c>
      <c r="P250" s="196">
        <v>0</v>
      </c>
      <c r="Q250" s="196">
        <v>0</v>
      </c>
      <c r="R250" s="323"/>
    </row>
    <row r="251" spans="1:18" ht="12.75">
      <c r="A251" s="323"/>
      <c r="B251" s="352"/>
      <c r="C251" s="353"/>
      <c r="D251" s="354"/>
      <c r="E251" s="253"/>
      <c r="F251" s="253"/>
      <c r="G251" s="253">
        <v>926</v>
      </c>
      <c r="H251" s="245" t="s">
        <v>96</v>
      </c>
      <c r="I251" s="245" t="s">
        <v>75</v>
      </c>
      <c r="J251" s="246" t="s">
        <v>300</v>
      </c>
      <c r="K251" s="246">
        <v>244</v>
      </c>
      <c r="L251" s="196">
        <v>0</v>
      </c>
      <c r="M251" s="196">
        <v>0</v>
      </c>
      <c r="N251" s="196">
        <v>40.6</v>
      </c>
      <c r="O251" s="196">
        <v>0</v>
      </c>
      <c r="P251" s="196">
        <v>0</v>
      </c>
      <c r="Q251" s="196">
        <v>0</v>
      </c>
      <c r="R251" s="323"/>
    </row>
    <row r="252" spans="1:18" ht="12.75">
      <c r="A252" s="323"/>
      <c r="B252" s="352"/>
      <c r="C252" s="353"/>
      <c r="D252" s="354"/>
      <c r="E252" s="253"/>
      <c r="F252" s="253"/>
      <c r="G252" s="253">
        <v>926</v>
      </c>
      <c r="H252" s="245" t="s">
        <v>96</v>
      </c>
      <c r="I252" s="245" t="s">
        <v>75</v>
      </c>
      <c r="J252" s="246" t="s">
        <v>1264</v>
      </c>
      <c r="K252" s="246">
        <v>244</v>
      </c>
      <c r="L252" s="196">
        <v>0</v>
      </c>
      <c r="M252" s="196">
        <v>0</v>
      </c>
      <c r="N252" s="196">
        <v>253</v>
      </c>
      <c r="O252" s="196">
        <v>0</v>
      </c>
      <c r="P252" s="196">
        <v>0</v>
      </c>
      <c r="Q252" s="196">
        <v>0</v>
      </c>
      <c r="R252" s="323"/>
    </row>
    <row r="253" spans="1:18" ht="12.75">
      <c r="A253" s="323"/>
      <c r="B253" s="352"/>
      <c r="C253" s="353"/>
      <c r="D253" s="354"/>
      <c r="E253" s="253"/>
      <c r="F253" s="253"/>
      <c r="G253" s="253">
        <v>926</v>
      </c>
      <c r="H253" s="245" t="s">
        <v>96</v>
      </c>
      <c r="I253" s="245" t="s">
        <v>75</v>
      </c>
      <c r="J253" s="246" t="s">
        <v>302</v>
      </c>
      <c r="K253" s="246">
        <v>321</v>
      </c>
      <c r="L253" s="196">
        <v>32.200000000000003</v>
      </c>
      <c r="M253" s="196">
        <v>32.200000000000003</v>
      </c>
      <c r="N253" s="196">
        <v>33.9</v>
      </c>
      <c r="O253" s="196">
        <v>22.7</v>
      </c>
      <c r="P253" s="196">
        <v>41.2</v>
      </c>
      <c r="Q253" s="196">
        <v>44</v>
      </c>
      <c r="R253" s="323"/>
    </row>
    <row r="254" spans="1:18" ht="12.75">
      <c r="A254" s="323"/>
      <c r="B254" s="352"/>
      <c r="C254" s="353"/>
      <c r="D254" s="354"/>
      <c r="E254" s="253"/>
      <c r="F254" s="253"/>
      <c r="G254" s="253">
        <v>926</v>
      </c>
      <c r="H254" s="245" t="s">
        <v>96</v>
      </c>
      <c r="I254" s="245" t="s">
        <v>75</v>
      </c>
      <c r="J254" s="246" t="s">
        <v>1278</v>
      </c>
      <c r="K254" s="246">
        <v>244</v>
      </c>
      <c r="L254" s="196">
        <v>330</v>
      </c>
      <c r="M254" s="196">
        <v>330</v>
      </c>
      <c r="N254" s="196">
        <v>299.89999999999998</v>
      </c>
      <c r="O254" s="196">
        <v>300</v>
      </c>
      <c r="P254" s="196">
        <v>0</v>
      </c>
      <c r="Q254" s="196">
        <v>0</v>
      </c>
      <c r="R254" s="323"/>
    </row>
    <row r="255" spans="1:18" ht="12.75">
      <c r="A255" s="323"/>
      <c r="B255" s="352"/>
      <c r="C255" s="353"/>
      <c r="D255" s="354"/>
      <c r="E255" s="253"/>
      <c r="F255" s="253"/>
      <c r="G255" s="253">
        <v>926</v>
      </c>
      <c r="H255" s="245" t="s">
        <v>96</v>
      </c>
      <c r="I255" s="245" t="s">
        <v>75</v>
      </c>
      <c r="J255" s="246" t="s">
        <v>299</v>
      </c>
      <c r="K255" s="246">
        <v>243</v>
      </c>
      <c r="L255" s="196">
        <v>0</v>
      </c>
      <c r="M255" s="196">
        <v>0</v>
      </c>
      <c r="N255" s="196">
        <v>0</v>
      </c>
      <c r="O255" s="196">
        <v>0</v>
      </c>
      <c r="P255" s="196">
        <v>0</v>
      </c>
      <c r="Q255" s="196">
        <v>0</v>
      </c>
      <c r="R255" s="323"/>
    </row>
    <row r="256" spans="1:18" ht="12.75">
      <c r="A256" s="323"/>
      <c r="B256" s="352"/>
      <c r="C256" s="353"/>
      <c r="D256" s="354"/>
      <c r="E256" s="253"/>
      <c r="F256" s="253"/>
      <c r="G256" s="253">
        <v>926</v>
      </c>
      <c r="H256" s="245" t="s">
        <v>96</v>
      </c>
      <c r="I256" s="245" t="s">
        <v>75</v>
      </c>
      <c r="J256" s="246" t="s">
        <v>704</v>
      </c>
      <c r="K256" s="246">
        <v>244</v>
      </c>
      <c r="L256" s="196">
        <v>402.6</v>
      </c>
      <c r="M256" s="196">
        <v>402.6</v>
      </c>
      <c r="N256" s="196">
        <v>50</v>
      </c>
      <c r="O256" s="196">
        <v>50</v>
      </c>
      <c r="P256" s="196">
        <v>60</v>
      </c>
      <c r="Q256" s="196">
        <v>70</v>
      </c>
      <c r="R256" s="323"/>
    </row>
    <row r="257" spans="1:18" ht="12.75">
      <c r="A257" s="323"/>
      <c r="B257" s="352"/>
      <c r="C257" s="353"/>
      <c r="D257" s="354"/>
      <c r="E257" s="253"/>
      <c r="F257" s="253"/>
      <c r="G257" s="253">
        <v>926</v>
      </c>
      <c r="H257" s="245" t="s">
        <v>96</v>
      </c>
      <c r="I257" s="245" t="s">
        <v>75</v>
      </c>
      <c r="J257" s="246" t="s">
        <v>299</v>
      </c>
      <c r="K257" s="246">
        <v>112</v>
      </c>
      <c r="L257" s="196">
        <v>14.6</v>
      </c>
      <c r="M257" s="196">
        <v>14.6</v>
      </c>
      <c r="N257" s="196">
        <v>78.7</v>
      </c>
      <c r="O257" s="196">
        <v>136.5</v>
      </c>
      <c r="P257" s="196">
        <v>177.5</v>
      </c>
      <c r="Q257" s="196">
        <v>177.5</v>
      </c>
      <c r="R257" s="323"/>
    </row>
    <row r="258" spans="1:18" ht="12.75">
      <c r="A258" s="323"/>
      <c r="B258" s="352"/>
      <c r="C258" s="353"/>
      <c r="D258" s="354"/>
      <c r="E258" s="253"/>
      <c r="F258" s="253"/>
      <c r="G258" s="253">
        <v>926</v>
      </c>
      <c r="H258" s="245" t="s">
        <v>96</v>
      </c>
      <c r="I258" s="245" t="s">
        <v>75</v>
      </c>
      <c r="J258" s="246" t="s">
        <v>1257</v>
      </c>
      <c r="K258" s="246">
        <v>242</v>
      </c>
      <c r="L258" s="196">
        <v>0</v>
      </c>
      <c r="M258" s="196">
        <v>0</v>
      </c>
      <c r="N258" s="196">
        <v>0</v>
      </c>
      <c r="O258" s="196">
        <v>1140</v>
      </c>
      <c r="P258" s="196">
        <v>0</v>
      </c>
      <c r="Q258" s="196">
        <v>0</v>
      </c>
      <c r="R258" s="323"/>
    </row>
    <row r="259" spans="1:18" ht="12.75">
      <c r="A259" s="323"/>
      <c r="B259" s="352"/>
      <c r="C259" s="353"/>
      <c r="D259" s="354"/>
      <c r="E259" s="253"/>
      <c r="F259" s="253"/>
      <c r="G259" s="253">
        <v>926</v>
      </c>
      <c r="H259" s="245" t="s">
        <v>96</v>
      </c>
      <c r="I259" s="245" t="s">
        <v>75</v>
      </c>
      <c r="J259" s="246" t="s">
        <v>1279</v>
      </c>
      <c r="K259" s="246">
        <v>244</v>
      </c>
      <c r="L259" s="196">
        <v>184.9</v>
      </c>
      <c r="M259" s="196">
        <v>184.9</v>
      </c>
      <c r="N259" s="196">
        <v>186</v>
      </c>
      <c r="O259" s="196">
        <v>191</v>
      </c>
      <c r="P259" s="196">
        <v>200.8</v>
      </c>
      <c r="Q259" s="196">
        <v>0</v>
      </c>
      <c r="R259" s="323"/>
    </row>
    <row r="260" spans="1:18" ht="89.25">
      <c r="A260" s="323"/>
      <c r="B260" s="343">
        <v>301010032</v>
      </c>
      <c r="C260" s="350" t="s">
        <v>42</v>
      </c>
      <c r="D260" s="345"/>
      <c r="E260" s="319"/>
      <c r="F260" s="319"/>
      <c r="G260" s="319"/>
      <c r="H260" s="331"/>
      <c r="I260" s="331"/>
      <c r="J260" s="339"/>
      <c r="K260" s="339"/>
      <c r="L260" s="198">
        <f>SUM(L266:L277)</f>
        <v>53060.4</v>
      </c>
      <c r="M260" s="198">
        <f t="shared" ref="M260:Q260" si="17">SUM(M266:M277)</f>
        <v>50899.200000000004</v>
      </c>
      <c r="N260" s="198">
        <f t="shared" si="17"/>
        <v>24916.400000000001</v>
      </c>
      <c r="O260" s="198">
        <f t="shared" si="17"/>
        <v>23196.899999999994</v>
      </c>
      <c r="P260" s="198">
        <f t="shared" si="17"/>
        <v>23344.3</v>
      </c>
      <c r="Q260" s="198">
        <f t="shared" si="17"/>
        <v>24334.1</v>
      </c>
      <c r="R260" s="323"/>
    </row>
    <row r="261" spans="1:18" ht="76.5">
      <c r="A261" s="323"/>
      <c r="B261" s="343"/>
      <c r="C261" s="350"/>
      <c r="D261" s="242" t="s">
        <v>1267</v>
      </c>
      <c r="E261" s="351" t="s">
        <v>252</v>
      </c>
      <c r="F261" s="351" t="s">
        <v>1268</v>
      </c>
      <c r="G261" s="263"/>
      <c r="H261" s="331"/>
      <c r="I261" s="331"/>
      <c r="J261" s="339"/>
      <c r="K261" s="339"/>
      <c r="L261" s="198"/>
      <c r="M261" s="198"/>
      <c r="N261" s="198"/>
      <c r="O261" s="198"/>
      <c r="P261" s="198"/>
      <c r="Q261" s="198"/>
      <c r="R261" s="323"/>
    </row>
    <row r="262" spans="1:18" ht="102">
      <c r="A262" s="323"/>
      <c r="B262" s="343"/>
      <c r="C262" s="350"/>
      <c r="D262" s="247" t="s">
        <v>1269</v>
      </c>
      <c r="E262" s="240" t="s">
        <v>152</v>
      </c>
      <c r="F262" s="240" t="s">
        <v>1270</v>
      </c>
      <c r="G262" s="240"/>
      <c r="H262" s="331"/>
      <c r="I262" s="331"/>
      <c r="J262" s="339"/>
      <c r="K262" s="339"/>
      <c r="L262" s="198"/>
      <c r="M262" s="198"/>
      <c r="N262" s="198"/>
      <c r="O262" s="198"/>
      <c r="P262" s="198"/>
      <c r="Q262" s="198"/>
      <c r="R262" s="323"/>
    </row>
    <row r="263" spans="1:18" ht="102">
      <c r="A263" s="323"/>
      <c r="B263" s="343"/>
      <c r="C263" s="350"/>
      <c r="D263" s="355" t="s">
        <v>305</v>
      </c>
      <c r="E263" s="263" t="s">
        <v>252</v>
      </c>
      <c r="F263" s="263" t="s">
        <v>306</v>
      </c>
      <c r="G263" s="263"/>
      <c r="H263" s="331"/>
      <c r="I263" s="331"/>
      <c r="J263" s="339"/>
      <c r="K263" s="339"/>
      <c r="L263" s="198"/>
      <c r="M263" s="198"/>
      <c r="N263" s="198"/>
      <c r="O263" s="198"/>
      <c r="P263" s="198"/>
      <c r="Q263" s="198"/>
      <c r="R263" s="323"/>
    </row>
    <row r="264" spans="1:18" ht="76.5">
      <c r="A264" s="323"/>
      <c r="B264" s="343"/>
      <c r="C264" s="350"/>
      <c r="D264" s="244" t="s">
        <v>1271</v>
      </c>
      <c r="E264" s="208" t="s">
        <v>252</v>
      </c>
      <c r="F264" s="208" t="s">
        <v>1272</v>
      </c>
      <c r="G264" s="240"/>
      <c r="H264" s="331"/>
      <c r="I264" s="331"/>
      <c r="J264" s="339"/>
      <c r="K264" s="339"/>
      <c r="L264" s="198"/>
      <c r="M264" s="198"/>
      <c r="N264" s="198"/>
      <c r="O264" s="198"/>
      <c r="P264" s="198"/>
      <c r="Q264" s="198"/>
      <c r="R264" s="323"/>
    </row>
    <row r="265" spans="1:18" ht="114.75">
      <c r="A265" s="323"/>
      <c r="B265" s="343"/>
      <c r="C265" s="350"/>
      <c r="D265" s="244" t="s">
        <v>1275</v>
      </c>
      <c r="E265" s="266" t="s">
        <v>163</v>
      </c>
      <c r="F265" s="266" t="s">
        <v>1276</v>
      </c>
      <c r="G265" s="240"/>
      <c r="H265" s="331"/>
      <c r="I265" s="331"/>
      <c r="J265" s="339"/>
      <c r="K265" s="339"/>
      <c r="L265" s="198"/>
      <c r="M265" s="198"/>
      <c r="N265" s="198"/>
      <c r="O265" s="198"/>
      <c r="P265" s="198"/>
      <c r="Q265" s="198"/>
      <c r="R265" s="323"/>
    </row>
    <row r="266" spans="1:18" ht="12.75">
      <c r="A266" s="323"/>
      <c r="B266" s="352"/>
      <c r="C266" s="353"/>
      <c r="D266" s="354"/>
      <c r="E266" s="253"/>
      <c r="F266" s="253"/>
      <c r="G266" s="253">
        <v>926</v>
      </c>
      <c r="H266" s="210" t="s">
        <v>96</v>
      </c>
      <c r="I266" s="210" t="s">
        <v>75</v>
      </c>
      <c r="J266" s="246" t="s">
        <v>299</v>
      </c>
      <c r="K266" s="246">
        <v>611</v>
      </c>
      <c r="L266" s="196">
        <v>25154</v>
      </c>
      <c r="M266" s="196">
        <v>24245.8</v>
      </c>
      <c r="N266" s="218">
        <v>20400</v>
      </c>
      <c r="O266" s="218">
        <v>20414.099999999999</v>
      </c>
      <c r="P266" s="218">
        <v>20414.099999999999</v>
      </c>
      <c r="Q266" s="218">
        <v>20414.099999999999</v>
      </c>
      <c r="R266" s="323"/>
    </row>
    <row r="267" spans="1:18" ht="12.75">
      <c r="A267" s="323"/>
      <c r="B267" s="352"/>
      <c r="C267" s="353"/>
      <c r="D267" s="354"/>
      <c r="E267" s="253"/>
      <c r="F267" s="253"/>
      <c r="G267" s="253">
        <v>926</v>
      </c>
      <c r="H267" s="210" t="s">
        <v>96</v>
      </c>
      <c r="I267" s="210" t="s">
        <v>75</v>
      </c>
      <c r="J267" s="356" t="s">
        <v>302</v>
      </c>
      <c r="K267" s="246">
        <v>612</v>
      </c>
      <c r="L267" s="196">
        <v>42.9</v>
      </c>
      <c r="M267" s="196">
        <v>42.9</v>
      </c>
      <c r="N267" s="196">
        <v>136</v>
      </c>
      <c r="O267" s="196">
        <v>45.6</v>
      </c>
      <c r="P267" s="196">
        <v>67</v>
      </c>
      <c r="Q267" s="196">
        <v>72.8</v>
      </c>
      <c r="R267" s="323"/>
    </row>
    <row r="268" spans="1:18" ht="12.75">
      <c r="A268" s="323"/>
      <c r="B268" s="352"/>
      <c r="C268" s="353"/>
      <c r="D268" s="354"/>
      <c r="E268" s="253"/>
      <c r="F268" s="253"/>
      <c r="G268" s="253">
        <v>926</v>
      </c>
      <c r="H268" s="210" t="s">
        <v>96</v>
      </c>
      <c r="I268" s="210" t="s">
        <v>75</v>
      </c>
      <c r="J268" s="246" t="s">
        <v>300</v>
      </c>
      <c r="K268" s="246">
        <v>611</v>
      </c>
      <c r="L268" s="196">
        <v>0</v>
      </c>
      <c r="M268" s="196">
        <v>0</v>
      </c>
      <c r="N268" s="196">
        <v>908.2</v>
      </c>
      <c r="O268" s="196">
        <v>0</v>
      </c>
      <c r="P268" s="196">
        <v>0</v>
      </c>
      <c r="Q268" s="218">
        <v>0</v>
      </c>
      <c r="R268" s="323"/>
    </row>
    <row r="269" spans="1:18" ht="12.75">
      <c r="A269" s="323"/>
      <c r="B269" s="352"/>
      <c r="C269" s="353"/>
      <c r="D269" s="354"/>
      <c r="E269" s="253"/>
      <c r="F269" s="253"/>
      <c r="G269" s="253">
        <v>926</v>
      </c>
      <c r="H269" s="245" t="s">
        <v>96</v>
      </c>
      <c r="I269" s="210" t="s">
        <v>75</v>
      </c>
      <c r="J269" s="248" t="s">
        <v>860</v>
      </c>
      <c r="K269" s="210" t="s">
        <v>113</v>
      </c>
      <c r="L269" s="196">
        <v>0</v>
      </c>
      <c r="M269" s="196">
        <v>0</v>
      </c>
      <c r="N269" s="196">
        <v>59.5</v>
      </c>
      <c r="O269" s="196">
        <v>0</v>
      </c>
      <c r="P269" s="196">
        <v>0</v>
      </c>
      <c r="Q269" s="196">
        <v>0</v>
      </c>
      <c r="R269" s="323"/>
    </row>
    <row r="270" spans="1:18" ht="12.75">
      <c r="A270" s="323"/>
      <c r="B270" s="352"/>
      <c r="C270" s="353"/>
      <c r="D270" s="354"/>
      <c r="E270" s="253"/>
      <c r="F270" s="253"/>
      <c r="G270" s="253">
        <v>926</v>
      </c>
      <c r="H270" s="210" t="s">
        <v>96</v>
      </c>
      <c r="I270" s="210" t="s">
        <v>75</v>
      </c>
      <c r="J270" s="246" t="s">
        <v>1280</v>
      </c>
      <c r="K270" s="246">
        <v>612</v>
      </c>
      <c r="L270" s="196">
        <v>0.1</v>
      </c>
      <c r="M270" s="196">
        <v>0.1</v>
      </c>
      <c r="N270" s="218">
        <v>0</v>
      </c>
      <c r="O270" s="218">
        <v>0</v>
      </c>
      <c r="P270" s="218">
        <v>0</v>
      </c>
      <c r="Q270" s="218">
        <v>0</v>
      </c>
      <c r="R270" s="323"/>
    </row>
    <row r="271" spans="1:18" ht="12.75">
      <c r="A271" s="323"/>
      <c r="B271" s="352"/>
      <c r="C271" s="353"/>
      <c r="D271" s="354"/>
      <c r="E271" s="253"/>
      <c r="F271" s="253"/>
      <c r="G271" s="253">
        <v>926</v>
      </c>
      <c r="H271" s="210" t="s">
        <v>96</v>
      </c>
      <c r="I271" s="210" t="s">
        <v>75</v>
      </c>
      <c r="J271" s="248" t="s">
        <v>1281</v>
      </c>
      <c r="K271" s="210" t="s">
        <v>113</v>
      </c>
      <c r="L271" s="218">
        <v>24173</v>
      </c>
      <c r="M271" s="218">
        <v>24173</v>
      </c>
      <c r="N271" s="218">
        <v>0</v>
      </c>
      <c r="O271" s="218">
        <v>0</v>
      </c>
      <c r="P271" s="196">
        <v>0</v>
      </c>
      <c r="Q271" s="196">
        <v>0</v>
      </c>
      <c r="R271" s="323"/>
    </row>
    <row r="272" spans="1:18" ht="12.75">
      <c r="A272" s="323"/>
      <c r="B272" s="352"/>
      <c r="C272" s="353"/>
      <c r="D272" s="354"/>
      <c r="E272" s="253"/>
      <c r="F272" s="253"/>
      <c r="G272" s="253">
        <v>926</v>
      </c>
      <c r="H272" s="210" t="s">
        <v>96</v>
      </c>
      <c r="I272" s="210" t="s">
        <v>75</v>
      </c>
      <c r="J272" s="248" t="s">
        <v>1264</v>
      </c>
      <c r="K272" s="210" t="s">
        <v>113</v>
      </c>
      <c r="L272" s="218">
        <v>0</v>
      </c>
      <c r="M272" s="218">
        <v>0</v>
      </c>
      <c r="N272" s="218">
        <v>126.5</v>
      </c>
      <c r="O272" s="218">
        <v>0</v>
      </c>
      <c r="P272" s="196">
        <v>0</v>
      </c>
      <c r="Q272" s="218">
        <v>0</v>
      </c>
      <c r="R272" s="323"/>
    </row>
    <row r="273" spans="1:18" ht="12.75">
      <c r="A273" s="323"/>
      <c r="B273" s="352"/>
      <c r="C273" s="353"/>
      <c r="D273" s="354"/>
      <c r="E273" s="253"/>
      <c r="F273" s="253"/>
      <c r="G273" s="253">
        <v>926</v>
      </c>
      <c r="H273" s="210" t="s">
        <v>96</v>
      </c>
      <c r="I273" s="210" t="s">
        <v>75</v>
      </c>
      <c r="J273" s="248" t="s">
        <v>1277</v>
      </c>
      <c r="K273" s="210" t="s">
        <v>113</v>
      </c>
      <c r="L273" s="218">
        <v>1493.3</v>
      </c>
      <c r="M273" s="218">
        <v>1366.8</v>
      </c>
      <c r="N273" s="218">
        <v>1489.2</v>
      </c>
      <c r="O273" s="218">
        <v>963.6</v>
      </c>
      <c r="P273" s="218">
        <v>1927.2</v>
      </c>
      <c r="Q273" s="218">
        <v>1927.2</v>
      </c>
      <c r="R273" s="323"/>
    </row>
    <row r="274" spans="1:18" ht="12.75">
      <c r="A274" s="323"/>
      <c r="B274" s="352"/>
      <c r="C274" s="353"/>
      <c r="D274" s="354"/>
      <c r="E274" s="253"/>
      <c r="F274" s="253"/>
      <c r="G274" s="253">
        <v>926</v>
      </c>
      <c r="H274" s="210" t="s">
        <v>96</v>
      </c>
      <c r="I274" s="210" t="s">
        <v>75</v>
      </c>
      <c r="J274" s="246" t="s">
        <v>704</v>
      </c>
      <c r="K274" s="210" t="s">
        <v>113</v>
      </c>
      <c r="L274" s="218">
        <v>1130.0999999999999</v>
      </c>
      <c r="M274" s="218">
        <v>1070.5999999999999</v>
      </c>
      <c r="N274" s="218">
        <v>730</v>
      </c>
      <c r="O274" s="218">
        <v>800</v>
      </c>
      <c r="P274" s="218">
        <v>936</v>
      </c>
      <c r="Q274" s="218">
        <v>1920</v>
      </c>
      <c r="R274" s="323"/>
    </row>
    <row r="275" spans="1:18" ht="12.75">
      <c r="A275" s="323"/>
      <c r="B275" s="352"/>
      <c r="C275" s="353"/>
      <c r="D275" s="354"/>
      <c r="E275" s="253"/>
      <c r="F275" s="253"/>
      <c r="G275" s="253">
        <v>926</v>
      </c>
      <c r="H275" s="210" t="s">
        <v>96</v>
      </c>
      <c r="I275" s="210" t="s">
        <v>75</v>
      </c>
      <c r="J275" s="246" t="s">
        <v>335</v>
      </c>
      <c r="K275" s="210" t="s">
        <v>113</v>
      </c>
      <c r="L275" s="218">
        <v>1067</v>
      </c>
      <c r="M275" s="218">
        <v>0</v>
      </c>
      <c r="N275" s="218">
        <v>0</v>
      </c>
      <c r="O275" s="218">
        <v>0</v>
      </c>
      <c r="P275" s="218">
        <v>0</v>
      </c>
      <c r="Q275" s="218">
        <v>0</v>
      </c>
      <c r="R275" s="323"/>
    </row>
    <row r="276" spans="1:18" ht="12.75">
      <c r="A276" s="323"/>
      <c r="B276" s="352"/>
      <c r="C276" s="353"/>
      <c r="D276" s="354"/>
      <c r="E276" s="253"/>
      <c r="F276" s="253"/>
      <c r="G276" s="253">
        <v>926</v>
      </c>
      <c r="H276" s="210" t="s">
        <v>96</v>
      </c>
      <c r="I276" s="210" t="s">
        <v>75</v>
      </c>
      <c r="J276" s="246" t="s">
        <v>1282</v>
      </c>
      <c r="K276" s="210" t="s">
        <v>113</v>
      </c>
      <c r="L276" s="218">
        <v>0</v>
      </c>
      <c r="M276" s="218">
        <v>0</v>
      </c>
      <c r="N276" s="218">
        <v>1067</v>
      </c>
      <c r="O276" s="218">
        <v>0</v>
      </c>
      <c r="P276" s="218">
        <v>0</v>
      </c>
      <c r="Q276" s="218">
        <v>0</v>
      </c>
      <c r="R276" s="323"/>
    </row>
    <row r="277" spans="1:18" ht="12.75">
      <c r="A277" s="323"/>
      <c r="B277" s="352"/>
      <c r="C277" s="353"/>
      <c r="D277" s="354"/>
      <c r="E277" s="253"/>
      <c r="F277" s="253"/>
      <c r="G277" s="253">
        <v>926</v>
      </c>
      <c r="H277" s="210" t="s">
        <v>96</v>
      </c>
      <c r="I277" s="210" t="s">
        <v>75</v>
      </c>
      <c r="J277" s="246" t="s">
        <v>1283</v>
      </c>
      <c r="K277" s="210" t="s">
        <v>113</v>
      </c>
      <c r="L277" s="218">
        <v>0</v>
      </c>
      <c r="M277" s="218">
        <v>0</v>
      </c>
      <c r="N277" s="218">
        <v>0</v>
      </c>
      <c r="O277" s="218">
        <v>973.6</v>
      </c>
      <c r="P277" s="218">
        <v>0</v>
      </c>
      <c r="Q277" s="218">
        <v>0</v>
      </c>
      <c r="R277" s="323"/>
    </row>
    <row r="278" spans="1:18" ht="144.75" customHeight="1">
      <c r="A278" s="323"/>
      <c r="B278" s="273">
        <v>301010035</v>
      </c>
      <c r="C278" s="328" t="s">
        <v>41</v>
      </c>
      <c r="D278" s="338"/>
      <c r="E278" s="319"/>
      <c r="F278" s="319"/>
      <c r="G278" s="319"/>
      <c r="H278" s="331"/>
      <c r="I278" s="331"/>
      <c r="J278" s="339"/>
      <c r="K278" s="339"/>
      <c r="L278" s="198">
        <f>SUM(L281:L289)</f>
        <v>821.8</v>
      </c>
      <c r="M278" s="198">
        <f t="shared" ref="M278:Q278" si="18">SUM(M281:M289)</f>
        <v>741.8</v>
      </c>
      <c r="N278" s="198">
        <f t="shared" si="18"/>
        <v>241.7</v>
      </c>
      <c r="O278" s="198">
        <f t="shared" si="18"/>
        <v>2346</v>
      </c>
      <c r="P278" s="198">
        <f t="shared" si="18"/>
        <v>225</v>
      </c>
      <c r="Q278" s="198">
        <f t="shared" si="18"/>
        <v>225</v>
      </c>
      <c r="R278" s="323"/>
    </row>
    <row r="279" spans="1:18" ht="89.25">
      <c r="A279" s="323"/>
      <c r="B279" s="273"/>
      <c r="C279" s="328"/>
      <c r="D279" s="204" t="s">
        <v>731</v>
      </c>
      <c r="E279" s="240" t="s">
        <v>152</v>
      </c>
      <c r="F279" s="240" t="s">
        <v>694</v>
      </c>
      <c r="G279" s="240"/>
      <c r="H279" s="331"/>
      <c r="I279" s="331"/>
      <c r="J279" s="339"/>
      <c r="K279" s="339"/>
      <c r="L279" s="198"/>
      <c r="M279" s="198"/>
      <c r="N279" s="198"/>
      <c r="O279" s="198"/>
      <c r="P279" s="198"/>
      <c r="Q279" s="198"/>
      <c r="R279" s="323"/>
    </row>
    <row r="280" spans="1:18" ht="89.25">
      <c r="A280" s="323"/>
      <c r="B280" s="273"/>
      <c r="C280" s="328"/>
      <c r="D280" s="204" t="s">
        <v>1040</v>
      </c>
      <c r="E280" s="240" t="s">
        <v>152</v>
      </c>
      <c r="F280" s="240" t="s">
        <v>1041</v>
      </c>
      <c r="G280" s="240"/>
      <c r="H280" s="331"/>
      <c r="I280" s="331"/>
      <c r="J280" s="339"/>
      <c r="K280" s="339"/>
      <c r="L280" s="198"/>
      <c r="M280" s="198"/>
      <c r="N280" s="198"/>
      <c r="O280" s="198"/>
      <c r="P280" s="198"/>
      <c r="Q280" s="198"/>
      <c r="R280" s="323"/>
    </row>
    <row r="281" spans="1:18" ht="12.75">
      <c r="A281" s="323"/>
      <c r="B281" s="273"/>
      <c r="C281" s="328"/>
      <c r="D281" s="204"/>
      <c r="E281" s="240"/>
      <c r="F281" s="240"/>
      <c r="G281" s="337">
        <v>902</v>
      </c>
      <c r="H281" s="209" t="s">
        <v>77</v>
      </c>
      <c r="I281" s="210" t="s">
        <v>92</v>
      </c>
      <c r="J281" s="211" t="s">
        <v>1028</v>
      </c>
      <c r="K281" s="212">
        <v>244</v>
      </c>
      <c r="L281" s="197">
        <v>0</v>
      </c>
      <c r="M281" s="197">
        <v>0</v>
      </c>
      <c r="N281" s="197">
        <v>0</v>
      </c>
      <c r="O281" s="197">
        <v>300</v>
      </c>
      <c r="P281" s="197">
        <v>0</v>
      </c>
      <c r="Q281" s="197">
        <v>0</v>
      </c>
      <c r="R281" s="323"/>
    </row>
    <row r="282" spans="1:18" ht="12.75">
      <c r="A282" s="323"/>
      <c r="B282" s="273"/>
      <c r="C282" s="328"/>
      <c r="D282" s="204"/>
      <c r="E282" s="240"/>
      <c r="F282" s="240"/>
      <c r="G282" s="337">
        <v>902</v>
      </c>
      <c r="H282" s="209" t="s">
        <v>77</v>
      </c>
      <c r="I282" s="210" t="s">
        <v>92</v>
      </c>
      <c r="J282" s="211" t="s">
        <v>1027</v>
      </c>
      <c r="K282" s="212">
        <v>244</v>
      </c>
      <c r="L282" s="197">
        <v>0</v>
      </c>
      <c r="M282" s="197">
        <v>0</v>
      </c>
      <c r="N282" s="197">
        <v>0</v>
      </c>
      <c r="O282" s="197">
        <v>1021</v>
      </c>
      <c r="P282" s="197">
        <v>0</v>
      </c>
      <c r="Q282" s="197">
        <v>0</v>
      </c>
      <c r="R282" s="323"/>
    </row>
    <row r="283" spans="1:18" ht="12.75">
      <c r="A283" s="323"/>
      <c r="B283" s="273"/>
      <c r="C283" s="328"/>
      <c r="D283" s="204"/>
      <c r="E283" s="240"/>
      <c r="F283" s="240"/>
      <c r="G283" s="337">
        <v>902</v>
      </c>
      <c r="H283" s="209" t="s">
        <v>77</v>
      </c>
      <c r="I283" s="210" t="s">
        <v>100</v>
      </c>
      <c r="J283" s="211" t="s">
        <v>969</v>
      </c>
      <c r="K283" s="212">
        <v>244</v>
      </c>
      <c r="L283" s="196">
        <v>345.7</v>
      </c>
      <c r="M283" s="196">
        <v>265.7</v>
      </c>
      <c r="N283" s="196">
        <v>25</v>
      </c>
      <c r="O283" s="196">
        <v>100</v>
      </c>
      <c r="P283" s="196">
        <v>100</v>
      </c>
      <c r="Q283" s="196">
        <v>100</v>
      </c>
      <c r="R283" s="323"/>
    </row>
    <row r="284" spans="1:18" ht="12.75">
      <c r="A284" s="323"/>
      <c r="B284" s="332"/>
      <c r="C284" s="333"/>
      <c r="D284" s="340"/>
      <c r="E284" s="253"/>
      <c r="F284" s="253"/>
      <c r="G284" s="337">
        <v>902</v>
      </c>
      <c r="H284" s="209" t="s">
        <v>77</v>
      </c>
      <c r="I284" s="210" t="s">
        <v>92</v>
      </c>
      <c r="J284" s="211" t="s">
        <v>534</v>
      </c>
      <c r="K284" s="212">
        <v>244</v>
      </c>
      <c r="L284" s="196">
        <v>32.1</v>
      </c>
      <c r="M284" s="196">
        <v>32.1</v>
      </c>
      <c r="N284" s="196">
        <v>25</v>
      </c>
      <c r="O284" s="264">
        <v>100</v>
      </c>
      <c r="P284" s="264">
        <v>100</v>
      </c>
      <c r="Q284" s="264">
        <v>100</v>
      </c>
      <c r="R284" s="323"/>
    </row>
    <row r="285" spans="1:18" ht="12.75">
      <c r="A285" s="323"/>
      <c r="B285" s="332"/>
      <c r="C285" s="333"/>
      <c r="D285" s="340"/>
      <c r="E285" s="253"/>
      <c r="F285" s="253"/>
      <c r="G285" s="337">
        <v>902</v>
      </c>
      <c r="H285" s="209" t="s">
        <v>77</v>
      </c>
      <c r="I285" s="210" t="s">
        <v>100</v>
      </c>
      <c r="J285" s="211" t="s">
        <v>1029</v>
      </c>
      <c r="K285" s="212">
        <v>244</v>
      </c>
      <c r="L285" s="196">
        <v>0</v>
      </c>
      <c r="M285" s="196">
        <v>0</v>
      </c>
      <c r="N285" s="196">
        <v>0</v>
      </c>
      <c r="O285" s="264">
        <v>25</v>
      </c>
      <c r="P285" s="264">
        <v>25</v>
      </c>
      <c r="Q285" s="264">
        <v>25</v>
      </c>
      <c r="R285" s="323"/>
    </row>
    <row r="286" spans="1:18" ht="12.75">
      <c r="A286" s="323"/>
      <c r="B286" s="332"/>
      <c r="C286" s="333"/>
      <c r="D286" s="340"/>
      <c r="E286" s="253"/>
      <c r="F286" s="253"/>
      <c r="G286" s="337">
        <v>902</v>
      </c>
      <c r="H286" s="219" t="s">
        <v>77</v>
      </c>
      <c r="I286" s="220" t="s">
        <v>100</v>
      </c>
      <c r="J286" s="221" t="s">
        <v>970</v>
      </c>
      <c r="K286" s="222">
        <v>244</v>
      </c>
      <c r="L286" s="196">
        <v>0</v>
      </c>
      <c r="M286" s="196">
        <v>0</v>
      </c>
      <c r="N286" s="196">
        <v>111.7</v>
      </c>
      <c r="O286" s="196">
        <v>300</v>
      </c>
      <c r="P286" s="196">
        <v>0</v>
      </c>
      <c r="Q286" s="196">
        <v>0</v>
      </c>
      <c r="R286" s="323"/>
    </row>
    <row r="287" spans="1:18" ht="12.75">
      <c r="A287" s="323"/>
      <c r="B287" s="332"/>
      <c r="C287" s="333"/>
      <c r="D287" s="340"/>
      <c r="E287" s="253"/>
      <c r="F287" s="253"/>
      <c r="G287" s="337">
        <v>902</v>
      </c>
      <c r="H287" s="209" t="s">
        <v>77</v>
      </c>
      <c r="I287" s="210" t="s">
        <v>100</v>
      </c>
      <c r="J287" s="249" t="s">
        <v>834</v>
      </c>
      <c r="K287" s="212">
        <v>244</v>
      </c>
      <c r="L287" s="196">
        <v>144</v>
      </c>
      <c r="M287" s="196">
        <v>144</v>
      </c>
      <c r="N287" s="196">
        <v>80</v>
      </c>
      <c r="O287" s="196">
        <v>0</v>
      </c>
      <c r="P287" s="196">
        <v>0</v>
      </c>
      <c r="Q287" s="196">
        <v>0</v>
      </c>
      <c r="R287" s="323"/>
    </row>
    <row r="288" spans="1:18" ht="12.75">
      <c r="A288" s="323"/>
      <c r="B288" s="332"/>
      <c r="C288" s="333"/>
      <c r="D288" s="340"/>
      <c r="E288" s="253"/>
      <c r="F288" s="253"/>
      <c r="G288" s="337">
        <v>902</v>
      </c>
      <c r="H288" s="209" t="s">
        <v>77</v>
      </c>
      <c r="I288" s="210" t="s">
        <v>100</v>
      </c>
      <c r="J288" s="249" t="s">
        <v>835</v>
      </c>
      <c r="K288" s="212">
        <v>244</v>
      </c>
      <c r="L288" s="196">
        <v>300</v>
      </c>
      <c r="M288" s="196">
        <v>300</v>
      </c>
      <c r="N288" s="196">
        <v>0</v>
      </c>
      <c r="O288" s="196">
        <v>0</v>
      </c>
      <c r="P288" s="196">
        <v>0</v>
      </c>
      <c r="Q288" s="196">
        <v>0</v>
      </c>
      <c r="R288" s="323"/>
    </row>
    <row r="289" spans="1:18" ht="12.75">
      <c r="A289" s="323"/>
      <c r="B289" s="332"/>
      <c r="C289" s="333"/>
      <c r="D289" s="340"/>
      <c r="E289" s="253"/>
      <c r="F289" s="253"/>
      <c r="G289" s="337">
        <v>902</v>
      </c>
      <c r="H289" s="219" t="s">
        <v>77</v>
      </c>
      <c r="I289" s="220" t="s">
        <v>100</v>
      </c>
      <c r="J289" s="221" t="s">
        <v>1030</v>
      </c>
      <c r="K289" s="222">
        <v>244</v>
      </c>
      <c r="L289" s="196">
        <v>0</v>
      </c>
      <c r="M289" s="196">
        <v>0</v>
      </c>
      <c r="N289" s="196">
        <v>0</v>
      </c>
      <c r="O289" s="196">
        <v>500</v>
      </c>
      <c r="P289" s="196">
        <v>0</v>
      </c>
      <c r="Q289" s="196">
        <v>0</v>
      </c>
      <c r="R289" s="323"/>
    </row>
    <row r="290" spans="1:18" ht="91.5" customHeight="1">
      <c r="A290" s="323"/>
      <c r="B290" s="273">
        <v>301010037</v>
      </c>
      <c r="C290" s="328" t="s">
        <v>40</v>
      </c>
      <c r="D290" s="338"/>
      <c r="E290" s="319"/>
      <c r="F290" s="319"/>
      <c r="G290" s="319"/>
      <c r="H290" s="331"/>
      <c r="I290" s="331"/>
      <c r="J290" s="339"/>
      <c r="K290" s="339"/>
      <c r="L290" s="198">
        <f>SUM(L292:L294)</f>
        <v>716</v>
      </c>
      <c r="M290" s="198">
        <f t="shared" ref="M290:Q290" si="19">SUM(M292:M294)</f>
        <v>683.2</v>
      </c>
      <c r="N290" s="198">
        <f t="shared" si="19"/>
        <v>69</v>
      </c>
      <c r="O290" s="198">
        <f t="shared" si="19"/>
        <v>679.7</v>
      </c>
      <c r="P290" s="198">
        <f t="shared" si="19"/>
        <v>679.7</v>
      </c>
      <c r="Q290" s="198">
        <f t="shared" si="19"/>
        <v>679.7</v>
      </c>
      <c r="R290" s="323"/>
    </row>
    <row r="291" spans="1:18" ht="51">
      <c r="A291" s="323"/>
      <c r="B291" s="273"/>
      <c r="C291" s="328"/>
      <c r="D291" s="204" t="s">
        <v>215</v>
      </c>
      <c r="E291" s="240" t="s">
        <v>163</v>
      </c>
      <c r="F291" s="240" t="s">
        <v>216</v>
      </c>
      <c r="G291" s="240"/>
      <c r="H291" s="331"/>
      <c r="I291" s="331"/>
      <c r="J291" s="339"/>
      <c r="K291" s="339"/>
      <c r="L291" s="198"/>
      <c r="M291" s="198"/>
      <c r="N291" s="198"/>
      <c r="O291" s="198"/>
      <c r="P291" s="198"/>
      <c r="Q291" s="198"/>
      <c r="R291" s="323"/>
    </row>
    <row r="292" spans="1:18" ht="12.75">
      <c r="A292" s="323"/>
      <c r="B292" s="332"/>
      <c r="C292" s="333"/>
      <c r="D292" s="340"/>
      <c r="E292" s="253"/>
      <c r="F292" s="253"/>
      <c r="G292" s="337">
        <v>902</v>
      </c>
      <c r="H292" s="209" t="s">
        <v>76</v>
      </c>
      <c r="I292" s="210" t="s">
        <v>83</v>
      </c>
      <c r="J292" s="211" t="s">
        <v>535</v>
      </c>
      <c r="K292" s="212">
        <v>244</v>
      </c>
      <c r="L292" s="196">
        <v>254.2</v>
      </c>
      <c r="M292" s="196">
        <v>228.3</v>
      </c>
      <c r="N292" s="196">
        <v>62.2</v>
      </c>
      <c r="O292" s="196">
        <v>159</v>
      </c>
      <c r="P292" s="196">
        <v>159</v>
      </c>
      <c r="Q292" s="196">
        <v>159</v>
      </c>
      <c r="R292" s="323"/>
    </row>
    <row r="293" spans="1:18" ht="12.75">
      <c r="A293" s="323"/>
      <c r="B293" s="332"/>
      <c r="C293" s="333"/>
      <c r="D293" s="340"/>
      <c r="E293" s="253"/>
      <c r="F293" s="253"/>
      <c r="G293" s="337">
        <v>902</v>
      </c>
      <c r="H293" s="209" t="s">
        <v>76</v>
      </c>
      <c r="I293" s="210" t="s">
        <v>83</v>
      </c>
      <c r="J293" s="211" t="s">
        <v>535</v>
      </c>
      <c r="K293" s="212">
        <v>242</v>
      </c>
      <c r="L293" s="196">
        <v>429.8</v>
      </c>
      <c r="M293" s="196">
        <v>429.8</v>
      </c>
      <c r="N293" s="196">
        <v>0</v>
      </c>
      <c r="O293" s="196">
        <v>520.70000000000005</v>
      </c>
      <c r="P293" s="196">
        <v>520.70000000000005</v>
      </c>
      <c r="Q293" s="196">
        <v>520.70000000000005</v>
      </c>
      <c r="R293" s="323"/>
    </row>
    <row r="294" spans="1:18" ht="12.75">
      <c r="A294" s="323"/>
      <c r="B294" s="332"/>
      <c r="C294" s="333"/>
      <c r="D294" s="340"/>
      <c r="E294" s="253"/>
      <c r="F294" s="253"/>
      <c r="G294" s="337">
        <v>902</v>
      </c>
      <c r="H294" s="209" t="s">
        <v>76</v>
      </c>
      <c r="I294" s="210" t="s">
        <v>77</v>
      </c>
      <c r="J294" s="211" t="s">
        <v>535</v>
      </c>
      <c r="K294" s="212">
        <v>244</v>
      </c>
      <c r="L294" s="196">
        <v>32</v>
      </c>
      <c r="M294" s="196">
        <v>25.1</v>
      </c>
      <c r="N294" s="196">
        <v>6.8</v>
      </c>
      <c r="O294" s="196">
        <v>0</v>
      </c>
      <c r="P294" s="196">
        <v>0</v>
      </c>
      <c r="Q294" s="196">
        <v>0</v>
      </c>
      <c r="R294" s="323"/>
    </row>
    <row r="295" spans="1:18" ht="63.75" customHeight="1">
      <c r="A295" s="323"/>
      <c r="B295" s="273">
        <v>301010039</v>
      </c>
      <c r="C295" s="328" t="s">
        <v>39</v>
      </c>
      <c r="D295" s="338"/>
      <c r="E295" s="319"/>
      <c r="F295" s="319"/>
      <c r="G295" s="319"/>
      <c r="H295" s="331"/>
      <c r="I295" s="331"/>
      <c r="J295" s="339"/>
      <c r="K295" s="339"/>
      <c r="L295" s="198">
        <f>SUM(L298:L302)</f>
        <v>927.5</v>
      </c>
      <c r="M295" s="198">
        <f t="shared" ref="M295:Q295" si="20">SUM(M298:M302)</f>
        <v>764.3</v>
      </c>
      <c r="N295" s="198">
        <f t="shared" si="20"/>
        <v>463.2</v>
      </c>
      <c r="O295" s="198">
        <f t="shared" si="20"/>
        <v>542.9</v>
      </c>
      <c r="P295" s="198">
        <f t="shared" si="20"/>
        <v>813.6</v>
      </c>
      <c r="Q295" s="198">
        <f t="shared" si="20"/>
        <v>0</v>
      </c>
      <c r="R295" s="323"/>
    </row>
    <row r="296" spans="1:18" ht="127.5">
      <c r="A296" s="323"/>
      <c r="B296" s="273"/>
      <c r="C296" s="328"/>
      <c r="D296" s="204" t="s">
        <v>771</v>
      </c>
      <c r="E296" s="357" t="s">
        <v>152</v>
      </c>
      <c r="F296" s="358" t="s">
        <v>772</v>
      </c>
      <c r="G296" s="358"/>
      <c r="H296" s="331"/>
      <c r="I296" s="331"/>
      <c r="J296" s="339"/>
      <c r="K296" s="339"/>
      <c r="L296" s="198"/>
      <c r="M296" s="198"/>
      <c r="N296" s="198"/>
      <c r="O296" s="198"/>
      <c r="P296" s="198"/>
      <c r="Q296" s="198"/>
      <c r="R296" s="323"/>
    </row>
    <row r="297" spans="1:18" ht="127.5">
      <c r="A297" s="323"/>
      <c r="B297" s="273"/>
      <c r="C297" s="328"/>
      <c r="D297" s="204" t="s">
        <v>1047</v>
      </c>
      <c r="E297" s="357" t="s">
        <v>152</v>
      </c>
      <c r="F297" s="358" t="s">
        <v>1048</v>
      </c>
      <c r="G297" s="358"/>
      <c r="H297" s="331"/>
      <c r="I297" s="331"/>
      <c r="J297" s="339"/>
      <c r="K297" s="339"/>
      <c r="L297" s="198"/>
      <c r="M297" s="198"/>
      <c r="N297" s="198"/>
      <c r="O297" s="198"/>
      <c r="P297" s="198"/>
      <c r="Q297" s="198"/>
      <c r="R297" s="323"/>
    </row>
    <row r="298" spans="1:18" ht="12.75">
      <c r="A298" s="323"/>
      <c r="B298" s="332"/>
      <c r="C298" s="333"/>
      <c r="D298" s="340"/>
      <c r="E298" s="253"/>
      <c r="F298" s="253"/>
      <c r="G298" s="337">
        <v>902</v>
      </c>
      <c r="H298" s="209" t="s">
        <v>83</v>
      </c>
      <c r="I298" s="210" t="s">
        <v>84</v>
      </c>
      <c r="J298" s="211" t="s">
        <v>537</v>
      </c>
      <c r="K298" s="212">
        <v>244</v>
      </c>
      <c r="L298" s="196">
        <v>274.8</v>
      </c>
      <c r="M298" s="196">
        <v>207.6</v>
      </c>
      <c r="N298" s="196">
        <v>150</v>
      </c>
      <c r="O298" s="197">
        <v>150</v>
      </c>
      <c r="P298" s="196">
        <v>150</v>
      </c>
      <c r="Q298" s="196">
        <v>0</v>
      </c>
      <c r="R298" s="323"/>
    </row>
    <row r="299" spans="1:18" ht="12.75">
      <c r="A299" s="323"/>
      <c r="B299" s="332"/>
      <c r="C299" s="333"/>
      <c r="D299" s="340"/>
      <c r="E299" s="253"/>
      <c r="F299" s="253"/>
      <c r="G299" s="253">
        <v>902</v>
      </c>
      <c r="H299" s="209" t="s">
        <v>83</v>
      </c>
      <c r="I299" s="210" t="s">
        <v>84</v>
      </c>
      <c r="J299" s="211" t="s">
        <v>705</v>
      </c>
      <c r="K299" s="212">
        <v>244</v>
      </c>
      <c r="L299" s="196">
        <v>51.7</v>
      </c>
      <c r="M299" s="196">
        <v>51.7</v>
      </c>
      <c r="N299" s="196">
        <v>54</v>
      </c>
      <c r="O299" s="196">
        <v>63.9</v>
      </c>
      <c r="P299" s="196">
        <v>63.6</v>
      </c>
      <c r="Q299" s="196">
        <v>0</v>
      </c>
      <c r="R299" s="323"/>
    </row>
    <row r="300" spans="1:18" ht="12.75">
      <c r="A300" s="323"/>
      <c r="B300" s="332"/>
      <c r="C300" s="333"/>
      <c r="D300" s="340"/>
      <c r="E300" s="253"/>
      <c r="F300" s="253"/>
      <c r="G300" s="253">
        <v>902</v>
      </c>
      <c r="H300" s="209" t="s">
        <v>83</v>
      </c>
      <c r="I300" s="210" t="s">
        <v>84</v>
      </c>
      <c r="J300" s="211" t="s">
        <v>972</v>
      </c>
      <c r="K300" s="212">
        <v>350</v>
      </c>
      <c r="L300" s="196">
        <v>0</v>
      </c>
      <c r="M300" s="196">
        <v>0</v>
      </c>
      <c r="N300" s="196">
        <v>96</v>
      </c>
      <c r="O300" s="196">
        <v>0</v>
      </c>
      <c r="P300" s="196">
        <v>0</v>
      </c>
      <c r="Q300" s="196">
        <v>0</v>
      </c>
      <c r="R300" s="323"/>
    </row>
    <row r="301" spans="1:18" ht="12.75">
      <c r="A301" s="323"/>
      <c r="B301" s="332"/>
      <c r="C301" s="333"/>
      <c r="D301" s="340"/>
      <c r="E301" s="253"/>
      <c r="F301" s="253"/>
      <c r="G301" s="253">
        <v>902</v>
      </c>
      <c r="H301" s="209" t="s">
        <v>83</v>
      </c>
      <c r="I301" s="210" t="s">
        <v>84</v>
      </c>
      <c r="J301" s="211" t="s">
        <v>971</v>
      </c>
      <c r="K301" s="212">
        <v>244</v>
      </c>
      <c r="L301" s="196">
        <v>0</v>
      </c>
      <c r="M301" s="196">
        <v>0</v>
      </c>
      <c r="N301" s="196">
        <v>67.2</v>
      </c>
      <c r="O301" s="196">
        <v>0</v>
      </c>
      <c r="P301" s="196">
        <v>0</v>
      </c>
      <c r="Q301" s="196">
        <v>0</v>
      </c>
      <c r="R301" s="323"/>
    </row>
    <row r="302" spans="1:18" ht="12.75">
      <c r="A302" s="323"/>
      <c r="B302" s="332"/>
      <c r="C302" s="333"/>
      <c r="D302" s="340"/>
      <c r="E302" s="253"/>
      <c r="F302" s="253"/>
      <c r="G302" s="253">
        <v>902</v>
      </c>
      <c r="H302" s="209" t="s">
        <v>83</v>
      </c>
      <c r="I302" s="210" t="s">
        <v>84</v>
      </c>
      <c r="J302" s="211" t="s">
        <v>705</v>
      </c>
      <c r="K302" s="212">
        <v>350</v>
      </c>
      <c r="L302" s="196">
        <v>601</v>
      </c>
      <c r="M302" s="196">
        <v>505</v>
      </c>
      <c r="N302" s="196">
        <v>96</v>
      </c>
      <c r="O302" s="196">
        <v>329</v>
      </c>
      <c r="P302" s="196">
        <v>600</v>
      </c>
      <c r="Q302" s="196">
        <v>0</v>
      </c>
      <c r="R302" s="323"/>
    </row>
    <row r="303" spans="1:18" ht="23.45" customHeight="1">
      <c r="A303" s="323"/>
      <c r="B303" s="273">
        <v>301010042</v>
      </c>
      <c r="C303" s="328" t="s">
        <v>38</v>
      </c>
      <c r="D303" s="338"/>
      <c r="E303" s="319"/>
      <c r="F303" s="319"/>
      <c r="G303" s="319"/>
      <c r="H303" s="331"/>
      <c r="I303" s="331"/>
      <c r="J303" s="339"/>
      <c r="K303" s="339"/>
      <c r="L303" s="198">
        <f t="shared" ref="L303:Q303" si="21">SUM(L305:L306)</f>
        <v>584.5</v>
      </c>
      <c r="M303" s="198">
        <f t="shared" si="21"/>
        <v>284.5</v>
      </c>
      <c r="N303" s="198">
        <f t="shared" si="21"/>
        <v>599.5</v>
      </c>
      <c r="O303" s="198">
        <f t="shared" si="21"/>
        <v>300</v>
      </c>
      <c r="P303" s="198">
        <f t="shared" si="21"/>
        <v>300</v>
      </c>
      <c r="Q303" s="198">
        <f t="shared" si="21"/>
        <v>300</v>
      </c>
      <c r="R303" s="323"/>
    </row>
    <row r="304" spans="1:18" ht="114.75">
      <c r="A304" s="323"/>
      <c r="B304" s="273"/>
      <c r="C304" s="328"/>
      <c r="D304" s="204" t="s">
        <v>882</v>
      </c>
      <c r="E304" s="357" t="s">
        <v>152</v>
      </c>
      <c r="F304" s="358" t="s">
        <v>883</v>
      </c>
      <c r="G304" s="358"/>
      <c r="H304" s="331"/>
      <c r="I304" s="331"/>
      <c r="J304" s="339"/>
      <c r="K304" s="339"/>
      <c r="L304" s="198"/>
      <c r="M304" s="198"/>
      <c r="N304" s="198"/>
      <c r="O304" s="198"/>
      <c r="P304" s="198"/>
      <c r="Q304" s="198"/>
      <c r="R304" s="323"/>
    </row>
    <row r="305" spans="1:18" ht="12.75">
      <c r="A305" s="323"/>
      <c r="B305" s="332"/>
      <c r="C305" s="333"/>
      <c r="D305" s="340"/>
      <c r="E305" s="253"/>
      <c r="F305" s="253"/>
      <c r="G305" s="337">
        <v>902</v>
      </c>
      <c r="H305" s="209" t="s">
        <v>83</v>
      </c>
      <c r="I305" s="210" t="s">
        <v>97</v>
      </c>
      <c r="J305" s="211" t="s">
        <v>540</v>
      </c>
      <c r="K305" s="212">
        <v>244</v>
      </c>
      <c r="L305" s="196">
        <v>300</v>
      </c>
      <c r="M305" s="196">
        <v>0</v>
      </c>
      <c r="N305" s="196">
        <v>300</v>
      </c>
      <c r="O305" s="197">
        <v>300</v>
      </c>
      <c r="P305" s="197">
        <v>300</v>
      </c>
      <c r="Q305" s="197">
        <v>300</v>
      </c>
      <c r="R305" s="323"/>
    </row>
    <row r="306" spans="1:18" ht="12.75">
      <c r="A306" s="323"/>
      <c r="B306" s="332"/>
      <c r="C306" s="333"/>
      <c r="D306" s="340"/>
      <c r="E306" s="253"/>
      <c r="F306" s="253"/>
      <c r="G306" s="337">
        <v>902</v>
      </c>
      <c r="H306" s="209" t="s">
        <v>83</v>
      </c>
      <c r="I306" s="210" t="s">
        <v>97</v>
      </c>
      <c r="J306" s="211" t="s">
        <v>836</v>
      </c>
      <c r="K306" s="212">
        <v>244</v>
      </c>
      <c r="L306" s="196">
        <v>284.5</v>
      </c>
      <c r="M306" s="196">
        <v>284.5</v>
      </c>
      <c r="N306" s="196">
        <v>299.5</v>
      </c>
      <c r="O306" s="196">
        <v>0</v>
      </c>
      <c r="P306" s="196">
        <v>0</v>
      </c>
      <c r="Q306" s="196">
        <v>0</v>
      </c>
      <c r="R306" s="323"/>
    </row>
    <row r="307" spans="1:18" ht="102">
      <c r="A307" s="323"/>
      <c r="B307" s="273">
        <v>301010043</v>
      </c>
      <c r="C307" s="328" t="s">
        <v>937</v>
      </c>
      <c r="D307" s="338"/>
      <c r="E307" s="319"/>
      <c r="F307" s="319"/>
      <c r="G307" s="319"/>
      <c r="H307" s="331"/>
      <c r="I307" s="331"/>
      <c r="J307" s="339"/>
      <c r="K307" s="339"/>
      <c r="L307" s="198">
        <f>SUM(L309:L320)</f>
        <v>9068.4</v>
      </c>
      <c r="M307" s="198">
        <f t="shared" ref="M307:Q307" si="22">SUM(M309:M320)</f>
        <v>9068.4</v>
      </c>
      <c r="N307" s="198">
        <f t="shared" si="22"/>
        <v>11963.1</v>
      </c>
      <c r="O307" s="198">
        <f t="shared" si="22"/>
        <v>2000</v>
      </c>
      <c r="P307" s="198">
        <f t="shared" si="22"/>
        <v>0</v>
      </c>
      <c r="Q307" s="198">
        <f t="shared" si="22"/>
        <v>0</v>
      </c>
      <c r="R307" s="323"/>
    </row>
    <row r="308" spans="1:18" ht="76.5">
      <c r="A308" s="323"/>
      <c r="B308" s="273"/>
      <c r="C308" s="328"/>
      <c r="D308" s="344" t="s">
        <v>749</v>
      </c>
      <c r="E308" s="240" t="s">
        <v>163</v>
      </c>
      <c r="F308" s="240" t="s">
        <v>730</v>
      </c>
      <c r="G308" s="319"/>
      <c r="H308" s="331"/>
      <c r="I308" s="331"/>
      <c r="J308" s="339"/>
      <c r="K308" s="339"/>
      <c r="L308" s="198"/>
      <c r="M308" s="198"/>
      <c r="N308" s="198"/>
      <c r="O308" s="198"/>
      <c r="P308" s="198"/>
      <c r="Q308" s="198"/>
      <c r="R308" s="323"/>
    </row>
    <row r="309" spans="1:18" ht="76.5">
      <c r="A309" s="323"/>
      <c r="B309" s="332"/>
      <c r="C309" s="333"/>
      <c r="D309" s="344" t="s">
        <v>1084</v>
      </c>
      <c r="E309" s="240" t="s">
        <v>163</v>
      </c>
      <c r="F309" s="240" t="s">
        <v>1086</v>
      </c>
      <c r="G309" s="337">
        <v>902</v>
      </c>
      <c r="H309" s="209" t="s">
        <v>75</v>
      </c>
      <c r="I309" s="210" t="s">
        <v>81</v>
      </c>
      <c r="J309" s="211" t="s">
        <v>545</v>
      </c>
      <c r="K309" s="212">
        <v>633</v>
      </c>
      <c r="L309" s="196">
        <v>0</v>
      </c>
      <c r="M309" s="196">
        <v>0</v>
      </c>
      <c r="N309" s="196">
        <v>114.1</v>
      </c>
      <c r="O309" s="196">
        <v>0</v>
      </c>
      <c r="P309" s="196">
        <v>0</v>
      </c>
      <c r="Q309" s="196">
        <v>0</v>
      </c>
      <c r="R309" s="323"/>
    </row>
    <row r="310" spans="1:18" ht="12.75">
      <c r="A310" s="323"/>
      <c r="B310" s="332"/>
      <c r="C310" s="333"/>
      <c r="D310" s="340"/>
      <c r="E310" s="253"/>
      <c r="F310" s="253"/>
      <c r="G310" s="337">
        <v>902</v>
      </c>
      <c r="H310" s="209" t="s">
        <v>75</v>
      </c>
      <c r="I310" s="210" t="s">
        <v>81</v>
      </c>
      <c r="J310" s="211" t="s">
        <v>546</v>
      </c>
      <c r="K310" s="212">
        <v>633</v>
      </c>
      <c r="L310" s="196">
        <v>1141</v>
      </c>
      <c r="M310" s="196">
        <v>1141</v>
      </c>
      <c r="N310" s="196">
        <v>598</v>
      </c>
      <c r="O310" s="196">
        <v>0</v>
      </c>
      <c r="P310" s="196">
        <v>0</v>
      </c>
      <c r="Q310" s="196">
        <v>0</v>
      </c>
      <c r="R310" s="323"/>
    </row>
    <row r="311" spans="1:18" ht="12.75">
      <c r="A311" s="323"/>
      <c r="B311" s="332"/>
      <c r="C311" s="333"/>
      <c r="D311" s="340"/>
      <c r="E311" s="253"/>
      <c r="F311" s="253"/>
      <c r="G311" s="337">
        <v>902</v>
      </c>
      <c r="H311" s="209" t="s">
        <v>106</v>
      </c>
      <c r="I311" s="210" t="s">
        <v>77</v>
      </c>
      <c r="J311" s="211" t="s">
        <v>973</v>
      </c>
      <c r="K311" s="212">
        <v>540</v>
      </c>
      <c r="L311" s="196">
        <v>0</v>
      </c>
      <c r="M311" s="196">
        <v>0</v>
      </c>
      <c r="N311" s="196">
        <v>10981</v>
      </c>
      <c r="O311" s="196">
        <v>0</v>
      </c>
      <c r="P311" s="196">
        <v>0</v>
      </c>
      <c r="Q311" s="196">
        <v>0</v>
      </c>
      <c r="R311" s="323"/>
    </row>
    <row r="312" spans="1:18" ht="12.75">
      <c r="A312" s="323"/>
      <c r="B312" s="332"/>
      <c r="C312" s="333"/>
      <c r="D312" s="340"/>
      <c r="E312" s="253"/>
      <c r="F312" s="253"/>
      <c r="G312" s="337">
        <v>902</v>
      </c>
      <c r="H312" s="209" t="s">
        <v>106</v>
      </c>
      <c r="I312" s="210" t="s">
        <v>77</v>
      </c>
      <c r="J312" s="211" t="s">
        <v>837</v>
      </c>
      <c r="K312" s="212">
        <v>540</v>
      </c>
      <c r="L312" s="196">
        <v>7927.4</v>
      </c>
      <c r="M312" s="196">
        <v>7927.4</v>
      </c>
      <c r="N312" s="196">
        <v>0</v>
      </c>
      <c r="O312" s="196">
        <v>0</v>
      </c>
      <c r="P312" s="196">
        <v>0</v>
      </c>
      <c r="Q312" s="196">
        <v>0</v>
      </c>
      <c r="R312" s="323"/>
    </row>
    <row r="313" spans="1:18" ht="12.75">
      <c r="A313" s="323"/>
      <c r="B313" s="332"/>
      <c r="C313" s="333"/>
      <c r="D313" s="340"/>
      <c r="E313" s="253"/>
      <c r="F313" s="253"/>
      <c r="G313" s="337">
        <v>902</v>
      </c>
      <c r="H313" s="209" t="s">
        <v>75</v>
      </c>
      <c r="I313" s="210" t="s">
        <v>81</v>
      </c>
      <c r="J313" s="211" t="s">
        <v>547</v>
      </c>
      <c r="K313" s="212">
        <v>633</v>
      </c>
      <c r="L313" s="196">
        <v>0</v>
      </c>
      <c r="M313" s="196">
        <v>0</v>
      </c>
      <c r="N313" s="196">
        <v>50</v>
      </c>
      <c r="O313" s="196">
        <v>0</v>
      </c>
      <c r="P313" s="196">
        <v>0</v>
      </c>
      <c r="Q313" s="196">
        <v>0</v>
      </c>
      <c r="R313" s="323"/>
    </row>
    <row r="314" spans="1:18" ht="12.75">
      <c r="A314" s="323"/>
      <c r="B314" s="332"/>
      <c r="C314" s="333"/>
      <c r="D314" s="340"/>
      <c r="E314" s="253"/>
      <c r="F314" s="253"/>
      <c r="G314" s="337">
        <v>902</v>
      </c>
      <c r="H314" s="209" t="s">
        <v>75</v>
      </c>
      <c r="I314" s="210" t="s">
        <v>81</v>
      </c>
      <c r="J314" s="211" t="s">
        <v>608</v>
      </c>
      <c r="K314" s="212">
        <v>633</v>
      </c>
      <c r="L314" s="196">
        <v>0</v>
      </c>
      <c r="M314" s="196">
        <v>0</v>
      </c>
      <c r="N314" s="196">
        <v>40</v>
      </c>
      <c r="O314" s="196">
        <v>0</v>
      </c>
      <c r="P314" s="196">
        <v>0</v>
      </c>
      <c r="Q314" s="196">
        <v>0</v>
      </c>
      <c r="R314" s="323"/>
    </row>
    <row r="315" spans="1:18" ht="12.75">
      <c r="A315" s="323"/>
      <c r="B315" s="332"/>
      <c r="C315" s="333"/>
      <c r="D315" s="340"/>
      <c r="E315" s="253"/>
      <c r="F315" s="253"/>
      <c r="G315" s="337">
        <v>902</v>
      </c>
      <c r="H315" s="209" t="s">
        <v>75</v>
      </c>
      <c r="I315" s="210" t="s">
        <v>81</v>
      </c>
      <c r="J315" s="211" t="s">
        <v>758</v>
      </c>
      <c r="K315" s="212">
        <v>633</v>
      </c>
      <c r="L315" s="196">
        <v>0</v>
      </c>
      <c r="M315" s="196">
        <v>0</v>
      </c>
      <c r="N315" s="196">
        <v>180</v>
      </c>
      <c r="O315" s="196">
        <v>0</v>
      </c>
      <c r="P315" s="196">
        <v>0</v>
      </c>
      <c r="Q315" s="196">
        <v>0</v>
      </c>
      <c r="R315" s="323"/>
    </row>
    <row r="316" spans="1:18" ht="12.75">
      <c r="A316" s="323"/>
      <c r="B316" s="332"/>
      <c r="C316" s="333"/>
      <c r="D316" s="340"/>
      <c r="E316" s="253"/>
      <c r="F316" s="253"/>
      <c r="G316" s="337">
        <v>902</v>
      </c>
      <c r="H316" s="209" t="s">
        <v>75</v>
      </c>
      <c r="I316" s="210" t="s">
        <v>81</v>
      </c>
      <c r="J316" s="211" t="s">
        <v>1066</v>
      </c>
      <c r="K316" s="212">
        <v>633</v>
      </c>
      <c r="L316" s="196">
        <v>0</v>
      </c>
      <c r="M316" s="196">
        <v>0</v>
      </c>
      <c r="N316" s="196">
        <v>0</v>
      </c>
      <c r="O316" s="196">
        <v>500</v>
      </c>
      <c r="P316" s="196">
        <v>0</v>
      </c>
      <c r="Q316" s="196">
        <v>0</v>
      </c>
      <c r="R316" s="323"/>
    </row>
    <row r="317" spans="1:18" ht="12.75">
      <c r="A317" s="323"/>
      <c r="B317" s="332"/>
      <c r="C317" s="333"/>
      <c r="D317" s="340"/>
      <c r="E317" s="253"/>
      <c r="F317" s="253"/>
      <c r="G317" s="337">
        <v>902</v>
      </c>
      <c r="H317" s="209" t="s">
        <v>75</v>
      </c>
      <c r="I317" s="210" t="s">
        <v>81</v>
      </c>
      <c r="J317" s="211" t="s">
        <v>1067</v>
      </c>
      <c r="K317" s="212">
        <v>633</v>
      </c>
      <c r="L317" s="196">
        <v>0</v>
      </c>
      <c r="M317" s="196">
        <v>0</v>
      </c>
      <c r="N317" s="196">
        <v>0</v>
      </c>
      <c r="O317" s="196">
        <v>981.7</v>
      </c>
      <c r="P317" s="196">
        <v>0</v>
      </c>
      <c r="Q317" s="196">
        <v>0</v>
      </c>
      <c r="R317" s="323"/>
    </row>
    <row r="318" spans="1:18" ht="12.75">
      <c r="A318" s="323"/>
      <c r="B318" s="332"/>
      <c r="C318" s="333"/>
      <c r="D318" s="340"/>
      <c r="E318" s="253"/>
      <c r="F318" s="253"/>
      <c r="G318" s="337">
        <v>902</v>
      </c>
      <c r="H318" s="209" t="s">
        <v>75</v>
      </c>
      <c r="I318" s="210" t="s">
        <v>81</v>
      </c>
      <c r="J318" s="211" t="s">
        <v>1068</v>
      </c>
      <c r="K318" s="212">
        <v>633</v>
      </c>
      <c r="L318" s="196">
        <v>0</v>
      </c>
      <c r="M318" s="196">
        <v>0</v>
      </c>
      <c r="N318" s="196">
        <v>0</v>
      </c>
      <c r="O318" s="196">
        <v>146</v>
      </c>
      <c r="P318" s="196">
        <v>0</v>
      </c>
      <c r="Q318" s="196">
        <v>0</v>
      </c>
      <c r="R318" s="323"/>
    </row>
    <row r="319" spans="1:18" ht="12.75">
      <c r="A319" s="323"/>
      <c r="B319" s="332"/>
      <c r="C319" s="333"/>
      <c r="D319" s="340"/>
      <c r="E319" s="253"/>
      <c r="F319" s="253"/>
      <c r="G319" s="337">
        <v>902</v>
      </c>
      <c r="H319" s="209" t="s">
        <v>75</v>
      </c>
      <c r="I319" s="210" t="s">
        <v>81</v>
      </c>
      <c r="J319" s="211" t="s">
        <v>1069</v>
      </c>
      <c r="K319" s="212">
        <v>633</v>
      </c>
      <c r="L319" s="196">
        <v>0</v>
      </c>
      <c r="M319" s="196">
        <v>0</v>
      </c>
      <c r="N319" s="196">
        <v>0</v>
      </c>
      <c r="O319" s="196">
        <v>122</v>
      </c>
      <c r="P319" s="196">
        <v>0</v>
      </c>
      <c r="Q319" s="196">
        <v>0</v>
      </c>
      <c r="R319" s="323"/>
    </row>
    <row r="320" spans="1:18" ht="12.75">
      <c r="A320" s="323"/>
      <c r="B320" s="332"/>
      <c r="C320" s="333"/>
      <c r="D320" s="340"/>
      <c r="E320" s="253"/>
      <c r="F320" s="253"/>
      <c r="G320" s="337">
        <v>902</v>
      </c>
      <c r="H320" s="209" t="s">
        <v>75</v>
      </c>
      <c r="I320" s="210" t="s">
        <v>81</v>
      </c>
      <c r="J320" s="211" t="s">
        <v>1070</v>
      </c>
      <c r="K320" s="212">
        <v>633</v>
      </c>
      <c r="L320" s="196">
        <v>0</v>
      </c>
      <c r="M320" s="196">
        <v>0</v>
      </c>
      <c r="N320" s="196">
        <v>0</v>
      </c>
      <c r="O320" s="196">
        <v>250.3</v>
      </c>
      <c r="P320" s="196">
        <v>0</v>
      </c>
      <c r="Q320" s="196">
        <v>0</v>
      </c>
      <c r="R320" s="323"/>
    </row>
    <row r="321" spans="1:18" ht="76.5">
      <c r="A321" s="323"/>
      <c r="B321" s="273">
        <v>301010044</v>
      </c>
      <c r="C321" s="328" t="s">
        <v>706</v>
      </c>
      <c r="D321" s="340"/>
      <c r="E321" s="253"/>
      <c r="F321" s="253"/>
      <c r="G321" s="253"/>
      <c r="H321" s="209"/>
      <c r="I321" s="210"/>
      <c r="J321" s="211"/>
      <c r="K321" s="212"/>
      <c r="L321" s="207">
        <f>SUM(L326:L356)</f>
        <v>207651.00000000003</v>
      </c>
      <c r="M321" s="207">
        <f t="shared" ref="M321:Q321" si="23">SUM(M326:M356)</f>
        <v>205232</v>
      </c>
      <c r="N321" s="207">
        <f t="shared" si="23"/>
        <v>195069.5</v>
      </c>
      <c r="O321" s="207">
        <f t="shared" si="23"/>
        <v>71495.000000000015</v>
      </c>
      <c r="P321" s="207">
        <f t="shared" si="23"/>
        <v>70763.5</v>
      </c>
      <c r="Q321" s="207">
        <f t="shared" si="23"/>
        <v>65572.600000000006</v>
      </c>
      <c r="R321" s="323"/>
    </row>
    <row r="322" spans="1:18" ht="68.25" customHeight="1">
      <c r="A322" s="323"/>
      <c r="B322" s="273"/>
      <c r="C322" s="328"/>
      <c r="D322" s="340" t="s">
        <v>359</v>
      </c>
      <c r="E322" s="253" t="s">
        <v>163</v>
      </c>
      <c r="F322" s="253" t="s">
        <v>1049</v>
      </c>
      <c r="G322" s="253"/>
      <c r="H322" s="209"/>
      <c r="I322" s="210"/>
      <c r="J322" s="211"/>
      <c r="K322" s="212"/>
      <c r="L322" s="196"/>
      <c r="M322" s="196"/>
      <c r="N322" s="207"/>
      <c r="O322" s="207"/>
      <c r="P322" s="207"/>
      <c r="Q322" s="207"/>
      <c r="R322" s="323"/>
    </row>
    <row r="323" spans="1:18" ht="68.25" customHeight="1">
      <c r="A323" s="323"/>
      <c r="B323" s="273"/>
      <c r="C323" s="328"/>
      <c r="D323" s="247" t="s">
        <v>1314</v>
      </c>
      <c r="E323" s="240" t="s">
        <v>152</v>
      </c>
      <c r="F323" s="261" t="s">
        <v>1315</v>
      </c>
      <c r="G323" s="253"/>
      <c r="H323" s="209"/>
      <c r="I323" s="210"/>
      <c r="J323" s="211"/>
      <c r="K323" s="212"/>
      <c r="L323" s="196"/>
      <c r="M323" s="196"/>
      <c r="N323" s="207"/>
      <c r="O323" s="207"/>
      <c r="P323" s="207"/>
      <c r="Q323" s="207"/>
      <c r="R323" s="323"/>
    </row>
    <row r="324" spans="1:18" ht="68.25" customHeight="1">
      <c r="A324" s="323"/>
      <c r="B324" s="273"/>
      <c r="C324" s="328"/>
      <c r="D324" s="250" t="s">
        <v>1316</v>
      </c>
      <c r="E324" s="208" t="s">
        <v>152</v>
      </c>
      <c r="F324" s="359" t="s">
        <v>1317</v>
      </c>
      <c r="G324" s="253"/>
      <c r="H324" s="209"/>
      <c r="I324" s="210"/>
      <c r="J324" s="211"/>
      <c r="K324" s="212"/>
      <c r="L324" s="196"/>
      <c r="M324" s="196"/>
      <c r="N324" s="207"/>
      <c r="O324" s="207"/>
      <c r="P324" s="207"/>
      <c r="Q324" s="207"/>
      <c r="R324" s="323"/>
    </row>
    <row r="325" spans="1:18" ht="68.25" customHeight="1">
      <c r="A325" s="323"/>
      <c r="B325" s="273"/>
      <c r="C325" s="328"/>
      <c r="D325" s="250" t="s">
        <v>1318</v>
      </c>
      <c r="E325" s="240" t="s">
        <v>178</v>
      </c>
      <c r="F325" s="240" t="s">
        <v>1319</v>
      </c>
      <c r="G325" s="253"/>
      <c r="H325" s="209"/>
      <c r="I325" s="210"/>
      <c r="J325" s="211"/>
      <c r="K325" s="212"/>
      <c r="L325" s="196"/>
      <c r="M325" s="196"/>
      <c r="N325" s="207"/>
      <c r="O325" s="207"/>
      <c r="P325" s="207"/>
      <c r="Q325" s="207"/>
      <c r="R325" s="323"/>
    </row>
    <row r="326" spans="1:18" ht="11.45" customHeight="1">
      <c r="A326" s="323"/>
      <c r="B326" s="273"/>
      <c r="C326" s="328"/>
      <c r="D326" s="340"/>
      <c r="E326" s="253"/>
      <c r="F326" s="253"/>
      <c r="G326" s="337">
        <v>902</v>
      </c>
      <c r="H326" s="238">
        <v>11</v>
      </c>
      <c r="I326" s="210" t="s">
        <v>75</v>
      </c>
      <c r="J326" s="238" t="s">
        <v>974</v>
      </c>
      <c r="K326" s="212">
        <v>414</v>
      </c>
      <c r="L326" s="196">
        <v>0</v>
      </c>
      <c r="M326" s="196">
        <v>0</v>
      </c>
      <c r="N326" s="196">
        <v>115701.8</v>
      </c>
      <c r="O326" s="196">
        <v>0</v>
      </c>
      <c r="P326" s="196">
        <v>0</v>
      </c>
      <c r="Q326" s="196">
        <v>0</v>
      </c>
      <c r="R326" s="323"/>
    </row>
    <row r="327" spans="1:18" ht="12.75">
      <c r="A327" s="323"/>
      <c r="B327" s="273"/>
      <c r="C327" s="328"/>
      <c r="D327" s="340"/>
      <c r="E327" s="253"/>
      <c r="F327" s="253"/>
      <c r="G327" s="337">
        <v>902</v>
      </c>
      <c r="H327" s="209" t="s">
        <v>86</v>
      </c>
      <c r="I327" s="210" t="s">
        <v>75</v>
      </c>
      <c r="J327" s="238" t="s">
        <v>798</v>
      </c>
      <c r="K327" s="212">
        <v>414</v>
      </c>
      <c r="L327" s="196">
        <v>1543.3</v>
      </c>
      <c r="M327" s="196">
        <v>1183.4000000000001</v>
      </c>
      <c r="N327" s="196">
        <v>0</v>
      </c>
      <c r="O327" s="196">
        <v>0</v>
      </c>
      <c r="P327" s="196">
        <v>0</v>
      </c>
      <c r="Q327" s="196">
        <v>0</v>
      </c>
      <c r="R327" s="323"/>
    </row>
    <row r="328" spans="1:18" ht="12.75">
      <c r="A328" s="323"/>
      <c r="B328" s="332"/>
      <c r="C328" s="333"/>
      <c r="D328" s="340"/>
      <c r="E328" s="253"/>
      <c r="F328" s="253"/>
      <c r="G328" s="337">
        <v>902</v>
      </c>
      <c r="H328" s="238">
        <v>11</v>
      </c>
      <c r="I328" s="210" t="s">
        <v>75</v>
      </c>
      <c r="J328" s="238" t="s">
        <v>751</v>
      </c>
      <c r="K328" s="212">
        <v>414</v>
      </c>
      <c r="L328" s="196">
        <v>147770.70000000001</v>
      </c>
      <c r="M328" s="196">
        <v>147770.1</v>
      </c>
      <c r="N328" s="196">
        <v>0</v>
      </c>
      <c r="O328" s="196">
        <v>0</v>
      </c>
      <c r="P328" s="196">
        <v>0</v>
      </c>
      <c r="Q328" s="196">
        <v>0</v>
      </c>
      <c r="R328" s="323"/>
    </row>
    <row r="329" spans="1:18" ht="12.75">
      <c r="A329" s="323"/>
      <c r="B329" s="332"/>
      <c r="C329" s="333"/>
      <c r="D329" s="340"/>
      <c r="E329" s="253"/>
      <c r="F329" s="253"/>
      <c r="G329" s="337">
        <v>902</v>
      </c>
      <c r="H329" s="238">
        <v>11</v>
      </c>
      <c r="I329" s="210" t="s">
        <v>75</v>
      </c>
      <c r="J329" s="238" t="s">
        <v>799</v>
      </c>
      <c r="K329" s="212">
        <v>414</v>
      </c>
      <c r="L329" s="196">
        <v>0</v>
      </c>
      <c r="M329" s="196">
        <v>0</v>
      </c>
      <c r="N329" s="196">
        <v>47.5</v>
      </c>
      <c r="O329" s="196">
        <v>0</v>
      </c>
      <c r="P329" s="196">
        <v>0</v>
      </c>
      <c r="Q329" s="196">
        <v>0</v>
      </c>
      <c r="R329" s="323"/>
    </row>
    <row r="330" spans="1:18" ht="12.75">
      <c r="A330" s="323"/>
      <c r="B330" s="332"/>
      <c r="C330" s="333"/>
      <c r="D330" s="340"/>
      <c r="E330" s="253"/>
      <c r="F330" s="253"/>
      <c r="G330" s="337">
        <v>902</v>
      </c>
      <c r="H330" s="209" t="s">
        <v>86</v>
      </c>
      <c r="I330" s="210" t="s">
        <v>75</v>
      </c>
      <c r="J330" s="238" t="s">
        <v>798</v>
      </c>
      <c r="K330" s="212">
        <v>244</v>
      </c>
      <c r="L330" s="196">
        <v>304.5</v>
      </c>
      <c r="M330" s="196">
        <v>257</v>
      </c>
      <c r="N330" s="196">
        <v>0</v>
      </c>
      <c r="O330" s="196">
        <v>0</v>
      </c>
      <c r="P330" s="196">
        <v>0</v>
      </c>
      <c r="Q330" s="196">
        <v>0</v>
      </c>
      <c r="R330" s="323"/>
    </row>
    <row r="331" spans="1:18" ht="12.75">
      <c r="A331" s="323"/>
      <c r="B331" s="332"/>
      <c r="C331" s="333"/>
      <c r="D331" s="340"/>
      <c r="E331" s="253"/>
      <c r="F331" s="253"/>
      <c r="G331" s="337">
        <v>902</v>
      </c>
      <c r="H331" s="209" t="s">
        <v>86</v>
      </c>
      <c r="I331" s="210" t="s">
        <v>75</v>
      </c>
      <c r="J331" s="238" t="s">
        <v>798</v>
      </c>
      <c r="K331" s="212">
        <v>414</v>
      </c>
      <c r="L331" s="196">
        <v>0</v>
      </c>
      <c r="M331" s="196">
        <v>0</v>
      </c>
      <c r="N331" s="196">
        <v>360</v>
      </c>
      <c r="O331" s="196">
        <v>0</v>
      </c>
      <c r="P331" s="196">
        <v>0</v>
      </c>
      <c r="Q331" s="196">
        <v>0</v>
      </c>
      <c r="R331" s="323"/>
    </row>
    <row r="332" spans="1:18" ht="12.75">
      <c r="A332" s="323"/>
      <c r="B332" s="332"/>
      <c r="C332" s="333"/>
      <c r="D332" s="340"/>
      <c r="E332" s="253"/>
      <c r="F332" s="253"/>
      <c r="G332" s="337">
        <v>902</v>
      </c>
      <c r="H332" s="209" t="s">
        <v>86</v>
      </c>
      <c r="I332" s="210" t="s">
        <v>75</v>
      </c>
      <c r="J332" s="238" t="s">
        <v>838</v>
      </c>
      <c r="K332" s="212">
        <v>414</v>
      </c>
      <c r="L332" s="196">
        <v>0</v>
      </c>
      <c r="M332" s="196">
        <v>0</v>
      </c>
      <c r="N332" s="196">
        <v>986.3</v>
      </c>
      <c r="O332" s="196">
        <v>7827.3</v>
      </c>
      <c r="P332" s="196">
        <v>0</v>
      </c>
      <c r="Q332" s="196">
        <v>0</v>
      </c>
      <c r="R332" s="323"/>
    </row>
    <row r="333" spans="1:18" ht="12.75">
      <c r="A333" s="323"/>
      <c r="B333" s="332"/>
      <c r="C333" s="333"/>
      <c r="D333" s="340"/>
      <c r="E333" s="253"/>
      <c r="F333" s="253"/>
      <c r="G333" s="337">
        <v>902</v>
      </c>
      <c r="H333" s="209" t="s">
        <v>86</v>
      </c>
      <c r="I333" s="210" t="s">
        <v>76</v>
      </c>
      <c r="J333" s="238" t="s">
        <v>975</v>
      </c>
      <c r="K333" s="212">
        <v>0</v>
      </c>
      <c r="L333" s="196">
        <v>0</v>
      </c>
      <c r="M333" s="196">
        <v>0</v>
      </c>
      <c r="N333" s="196">
        <v>300</v>
      </c>
      <c r="O333" s="196">
        <v>0</v>
      </c>
      <c r="P333" s="196">
        <v>0</v>
      </c>
      <c r="Q333" s="196">
        <v>0</v>
      </c>
      <c r="R333" s="323"/>
    </row>
    <row r="334" spans="1:18" ht="12.75">
      <c r="A334" s="323"/>
      <c r="B334" s="332"/>
      <c r="C334" s="333"/>
      <c r="D334" s="340"/>
      <c r="E334" s="253"/>
      <c r="F334" s="253"/>
      <c r="G334" s="337">
        <v>902</v>
      </c>
      <c r="H334" s="209" t="s">
        <v>86</v>
      </c>
      <c r="I334" s="210" t="s">
        <v>75</v>
      </c>
      <c r="J334" s="238" t="s">
        <v>838</v>
      </c>
      <c r="K334" s="212">
        <v>414</v>
      </c>
      <c r="L334" s="196">
        <v>1483.2</v>
      </c>
      <c r="M334" s="196">
        <v>369</v>
      </c>
      <c r="N334" s="196">
        <v>1380.2</v>
      </c>
      <c r="O334" s="196">
        <v>0</v>
      </c>
      <c r="P334" s="196">
        <v>0</v>
      </c>
      <c r="Q334" s="196">
        <v>0</v>
      </c>
      <c r="R334" s="323"/>
    </row>
    <row r="335" spans="1:18" ht="102">
      <c r="A335" s="323"/>
      <c r="B335" s="332"/>
      <c r="C335" s="333"/>
      <c r="D335" s="213" t="s">
        <v>445</v>
      </c>
      <c r="E335" s="213" t="s">
        <v>446</v>
      </c>
      <c r="F335" s="213" t="s">
        <v>447</v>
      </c>
      <c r="G335" s="402">
        <v>925</v>
      </c>
      <c r="H335" s="251">
        <v>11</v>
      </c>
      <c r="I335" s="251" t="s">
        <v>75</v>
      </c>
      <c r="J335" s="251" t="s">
        <v>1204</v>
      </c>
      <c r="K335" s="251">
        <v>612</v>
      </c>
      <c r="L335" s="218">
        <v>5.7</v>
      </c>
      <c r="M335" s="218">
        <v>5.7</v>
      </c>
      <c r="N335" s="218">
        <v>0</v>
      </c>
      <c r="O335" s="218">
        <v>0</v>
      </c>
      <c r="P335" s="218">
        <v>0</v>
      </c>
      <c r="Q335" s="218">
        <v>0</v>
      </c>
      <c r="R335" s="323"/>
    </row>
    <row r="336" spans="1:18" ht="12.75">
      <c r="A336" s="323"/>
      <c r="B336" s="332"/>
      <c r="C336" s="333"/>
      <c r="D336" s="340"/>
      <c r="E336" s="253"/>
      <c r="F336" s="253"/>
      <c r="G336" s="402">
        <v>925</v>
      </c>
      <c r="H336" s="251">
        <v>11</v>
      </c>
      <c r="I336" s="251" t="s">
        <v>77</v>
      </c>
      <c r="J336" s="251" t="s">
        <v>1205</v>
      </c>
      <c r="K336" s="251" t="s">
        <v>113</v>
      </c>
      <c r="L336" s="252">
        <v>498</v>
      </c>
      <c r="M336" s="252">
        <v>498</v>
      </c>
      <c r="N336" s="252">
        <v>0</v>
      </c>
      <c r="O336" s="252">
        <v>0</v>
      </c>
      <c r="P336" s="252">
        <v>0</v>
      </c>
      <c r="Q336" s="252">
        <v>0</v>
      </c>
      <c r="R336" s="323"/>
    </row>
    <row r="337" spans="1:18" ht="12.75">
      <c r="A337" s="323"/>
      <c r="B337" s="332"/>
      <c r="C337" s="333"/>
      <c r="D337" s="340"/>
      <c r="E337" s="253"/>
      <c r="F337" s="253"/>
      <c r="G337" s="240">
        <v>929</v>
      </c>
      <c r="H337" s="234" t="s">
        <v>86</v>
      </c>
      <c r="I337" s="234" t="s">
        <v>76</v>
      </c>
      <c r="J337" s="288" t="s">
        <v>1299</v>
      </c>
      <c r="K337" s="288" t="s">
        <v>113</v>
      </c>
      <c r="L337" s="197">
        <v>364.8</v>
      </c>
      <c r="M337" s="197">
        <v>177.9</v>
      </c>
      <c r="N337" s="197">
        <v>0</v>
      </c>
      <c r="O337" s="197">
        <v>0</v>
      </c>
      <c r="P337" s="197">
        <v>0</v>
      </c>
      <c r="Q337" s="197">
        <v>0</v>
      </c>
      <c r="R337" s="323"/>
    </row>
    <row r="338" spans="1:18" ht="12.75">
      <c r="A338" s="323"/>
      <c r="B338" s="332"/>
      <c r="C338" s="333"/>
      <c r="D338" s="340"/>
      <c r="E338" s="253"/>
      <c r="F338" s="253"/>
      <c r="G338" s="253">
        <v>929</v>
      </c>
      <c r="H338" s="209" t="s">
        <v>86</v>
      </c>
      <c r="I338" s="210" t="s">
        <v>77</v>
      </c>
      <c r="J338" s="211" t="s">
        <v>1300</v>
      </c>
      <c r="K338" s="212">
        <v>612</v>
      </c>
      <c r="L338" s="196">
        <v>0</v>
      </c>
      <c r="M338" s="196">
        <v>0</v>
      </c>
      <c r="N338" s="196">
        <v>991.5</v>
      </c>
      <c r="O338" s="196">
        <v>0</v>
      </c>
      <c r="P338" s="196">
        <v>0</v>
      </c>
      <c r="Q338" s="196">
        <v>0</v>
      </c>
      <c r="R338" s="323"/>
    </row>
    <row r="339" spans="1:18" ht="12.75">
      <c r="A339" s="323"/>
      <c r="B339" s="332"/>
      <c r="C339" s="333"/>
      <c r="D339" s="340"/>
      <c r="E339" s="253"/>
      <c r="F339" s="253"/>
      <c r="G339" s="253">
        <v>929</v>
      </c>
      <c r="H339" s="209" t="s">
        <v>86</v>
      </c>
      <c r="I339" s="210" t="s">
        <v>77</v>
      </c>
      <c r="J339" s="248" t="s">
        <v>1301</v>
      </c>
      <c r="K339" s="212">
        <v>611</v>
      </c>
      <c r="L339" s="196">
        <v>0</v>
      </c>
      <c r="M339" s="196">
        <v>0</v>
      </c>
      <c r="N339" s="196">
        <v>624.20000000000005</v>
      </c>
      <c r="O339" s="196">
        <v>0</v>
      </c>
      <c r="P339" s="196">
        <v>0</v>
      </c>
      <c r="Q339" s="196">
        <v>0</v>
      </c>
      <c r="R339" s="323"/>
    </row>
    <row r="340" spans="1:18" ht="12.75">
      <c r="A340" s="323"/>
      <c r="B340" s="332"/>
      <c r="C340" s="333"/>
      <c r="D340" s="340"/>
      <c r="E340" s="253"/>
      <c r="F340" s="253"/>
      <c r="G340" s="253">
        <v>929</v>
      </c>
      <c r="H340" s="209" t="s">
        <v>86</v>
      </c>
      <c r="I340" s="210" t="s">
        <v>77</v>
      </c>
      <c r="J340" s="248" t="s">
        <v>1302</v>
      </c>
      <c r="K340" s="212">
        <v>612</v>
      </c>
      <c r="L340" s="196">
        <v>23.7</v>
      </c>
      <c r="M340" s="196">
        <v>0</v>
      </c>
      <c r="N340" s="196">
        <v>0</v>
      </c>
      <c r="O340" s="196">
        <v>0</v>
      </c>
      <c r="P340" s="196">
        <v>0</v>
      </c>
      <c r="Q340" s="196">
        <v>0</v>
      </c>
      <c r="R340" s="323"/>
    </row>
    <row r="341" spans="1:18" ht="12.75">
      <c r="A341" s="323"/>
      <c r="B341" s="332"/>
      <c r="C341" s="333"/>
      <c r="D341" s="340"/>
      <c r="E341" s="253"/>
      <c r="F341" s="253"/>
      <c r="G341" s="253">
        <v>929</v>
      </c>
      <c r="H341" s="209" t="s">
        <v>86</v>
      </c>
      <c r="I341" s="210" t="s">
        <v>77</v>
      </c>
      <c r="J341" s="210" t="s">
        <v>436</v>
      </c>
      <c r="K341" s="212">
        <v>612</v>
      </c>
      <c r="L341" s="196">
        <v>0</v>
      </c>
      <c r="M341" s="196">
        <v>0</v>
      </c>
      <c r="N341" s="196">
        <v>126.5</v>
      </c>
      <c r="O341" s="196">
        <v>0</v>
      </c>
      <c r="P341" s="196">
        <v>0</v>
      </c>
      <c r="Q341" s="196">
        <v>0</v>
      </c>
      <c r="R341" s="323"/>
    </row>
    <row r="342" spans="1:18" ht="12.75">
      <c r="A342" s="323"/>
      <c r="B342" s="332"/>
      <c r="C342" s="333"/>
      <c r="D342" s="340"/>
      <c r="E342" s="253"/>
      <c r="F342" s="253"/>
      <c r="G342" s="253">
        <v>929</v>
      </c>
      <c r="H342" s="209" t="s">
        <v>86</v>
      </c>
      <c r="I342" s="210" t="s">
        <v>76</v>
      </c>
      <c r="J342" s="210" t="s">
        <v>1303</v>
      </c>
      <c r="K342" s="212">
        <v>612</v>
      </c>
      <c r="L342" s="196">
        <v>803.6</v>
      </c>
      <c r="M342" s="196">
        <v>803.6</v>
      </c>
      <c r="N342" s="196">
        <v>0</v>
      </c>
      <c r="O342" s="196">
        <v>0</v>
      </c>
      <c r="P342" s="196">
        <v>0</v>
      </c>
      <c r="Q342" s="196">
        <v>0</v>
      </c>
      <c r="R342" s="323"/>
    </row>
    <row r="343" spans="1:18" ht="12.75">
      <c r="A343" s="323"/>
      <c r="B343" s="332"/>
      <c r="C343" s="333"/>
      <c r="D343" s="340"/>
      <c r="E343" s="253"/>
      <c r="F343" s="253"/>
      <c r="G343" s="253">
        <v>929</v>
      </c>
      <c r="H343" s="209" t="s">
        <v>86</v>
      </c>
      <c r="I343" s="210" t="s">
        <v>77</v>
      </c>
      <c r="J343" s="248" t="s">
        <v>1304</v>
      </c>
      <c r="K343" s="212">
        <v>612</v>
      </c>
      <c r="L343" s="196">
        <v>0</v>
      </c>
      <c r="M343" s="196">
        <v>0</v>
      </c>
      <c r="N343" s="196">
        <v>1200</v>
      </c>
      <c r="O343" s="196">
        <v>0</v>
      </c>
      <c r="P343" s="196">
        <v>0</v>
      </c>
      <c r="Q343" s="196">
        <v>0</v>
      </c>
      <c r="R343" s="323"/>
    </row>
    <row r="344" spans="1:18" ht="12.75">
      <c r="A344" s="323"/>
      <c r="B344" s="332"/>
      <c r="C344" s="333"/>
      <c r="D344" s="340"/>
      <c r="E344" s="253"/>
      <c r="F344" s="253"/>
      <c r="G344" s="253">
        <v>929</v>
      </c>
      <c r="H344" s="209" t="s">
        <v>86</v>
      </c>
      <c r="I344" s="210" t="s">
        <v>77</v>
      </c>
      <c r="J344" s="248" t="s">
        <v>401</v>
      </c>
      <c r="K344" s="212">
        <v>611</v>
      </c>
      <c r="L344" s="196">
        <v>50208.800000000003</v>
      </c>
      <c r="M344" s="196">
        <v>50146.9</v>
      </c>
      <c r="N344" s="196">
        <v>62589.1</v>
      </c>
      <c r="O344" s="196">
        <v>56647.9</v>
      </c>
      <c r="P344" s="196">
        <v>56647.9</v>
      </c>
      <c r="Q344" s="196">
        <v>0</v>
      </c>
      <c r="R344" s="323"/>
    </row>
    <row r="345" spans="1:18" ht="12.75">
      <c r="A345" s="323"/>
      <c r="B345" s="332"/>
      <c r="C345" s="333"/>
      <c r="D345" s="340"/>
      <c r="E345" s="253"/>
      <c r="F345" s="253"/>
      <c r="G345" s="253">
        <v>929</v>
      </c>
      <c r="H345" s="209" t="s">
        <v>86</v>
      </c>
      <c r="I345" s="210" t="s">
        <v>77</v>
      </c>
      <c r="J345" s="248" t="s">
        <v>1305</v>
      </c>
      <c r="K345" s="212">
        <v>611</v>
      </c>
      <c r="L345" s="196">
        <v>0</v>
      </c>
      <c r="M345" s="196">
        <v>0</v>
      </c>
      <c r="N345" s="196">
        <v>0</v>
      </c>
      <c r="O345" s="196">
        <v>0</v>
      </c>
      <c r="P345" s="196">
        <v>0</v>
      </c>
      <c r="Q345" s="196">
        <v>56647.9</v>
      </c>
      <c r="R345" s="323"/>
    </row>
    <row r="346" spans="1:18" ht="12.75">
      <c r="A346" s="323"/>
      <c r="B346" s="332"/>
      <c r="C346" s="333"/>
      <c r="D346" s="340"/>
      <c r="E346" s="253"/>
      <c r="F346" s="253"/>
      <c r="G346" s="253">
        <v>929</v>
      </c>
      <c r="H346" s="209" t="s">
        <v>86</v>
      </c>
      <c r="I346" s="210" t="s">
        <v>77</v>
      </c>
      <c r="J346" s="211" t="s">
        <v>399</v>
      </c>
      <c r="K346" s="212">
        <v>612</v>
      </c>
      <c r="L346" s="196">
        <v>0</v>
      </c>
      <c r="M346" s="196">
        <v>0</v>
      </c>
      <c r="N346" s="196">
        <v>114</v>
      </c>
      <c r="O346" s="196">
        <v>0</v>
      </c>
      <c r="P346" s="196">
        <v>0</v>
      </c>
      <c r="Q346" s="196">
        <v>0</v>
      </c>
      <c r="R346" s="323"/>
    </row>
    <row r="347" spans="1:18" ht="12.75">
      <c r="A347" s="323"/>
      <c r="B347" s="332"/>
      <c r="C347" s="333"/>
      <c r="D347" s="340"/>
      <c r="E347" s="253"/>
      <c r="F347" s="253"/>
      <c r="G347" s="253">
        <v>929</v>
      </c>
      <c r="H347" s="209" t="s">
        <v>86</v>
      </c>
      <c r="I347" s="210" t="s">
        <v>77</v>
      </c>
      <c r="J347" s="248" t="s">
        <v>1306</v>
      </c>
      <c r="K347" s="212">
        <v>612</v>
      </c>
      <c r="L347" s="196">
        <v>494.9</v>
      </c>
      <c r="M347" s="196">
        <v>494.9</v>
      </c>
      <c r="N347" s="196">
        <v>1000</v>
      </c>
      <c r="O347" s="196">
        <v>1950</v>
      </c>
      <c r="P347" s="196">
        <v>5191.2</v>
      </c>
      <c r="Q347" s="196">
        <v>0</v>
      </c>
      <c r="R347" s="323"/>
    </row>
    <row r="348" spans="1:18" ht="12.75">
      <c r="A348" s="323"/>
      <c r="B348" s="332"/>
      <c r="C348" s="333"/>
      <c r="D348" s="340"/>
      <c r="E348" s="253"/>
      <c r="F348" s="253"/>
      <c r="G348" s="253">
        <v>929</v>
      </c>
      <c r="H348" s="209" t="s">
        <v>86</v>
      </c>
      <c r="I348" s="210" t="s">
        <v>77</v>
      </c>
      <c r="J348" s="210" t="s">
        <v>1307</v>
      </c>
      <c r="K348" s="212">
        <v>612</v>
      </c>
      <c r="L348" s="196">
        <v>0</v>
      </c>
      <c r="M348" s="196">
        <v>0</v>
      </c>
      <c r="N348" s="196">
        <v>23.8</v>
      </c>
      <c r="O348" s="196">
        <v>0</v>
      </c>
      <c r="P348" s="196">
        <v>0</v>
      </c>
      <c r="Q348" s="196">
        <v>0</v>
      </c>
      <c r="R348" s="323"/>
    </row>
    <row r="349" spans="1:18" ht="12.75">
      <c r="A349" s="323"/>
      <c r="B349" s="332"/>
      <c r="C349" s="333"/>
      <c r="D349" s="340"/>
      <c r="E349" s="253"/>
      <c r="F349" s="253"/>
      <c r="G349" s="240">
        <v>929</v>
      </c>
      <c r="H349" s="234" t="s">
        <v>86</v>
      </c>
      <c r="I349" s="234" t="s">
        <v>77</v>
      </c>
      <c r="J349" s="288" t="s">
        <v>1308</v>
      </c>
      <c r="K349" s="288" t="s">
        <v>113</v>
      </c>
      <c r="L349" s="196">
        <v>3113</v>
      </c>
      <c r="M349" s="196">
        <v>2488.8000000000002</v>
      </c>
      <c r="N349" s="197">
        <v>5956.8</v>
      </c>
      <c r="O349" s="196">
        <v>3854.4</v>
      </c>
      <c r="P349" s="196">
        <v>7708.8</v>
      </c>
      <c r="Q349" s="196">
        <v>0</v>
      </c>
      <c r="R349" s="323"/>
    </row>
    <row r="350" spans="1:18" ht="12.75">
      <c r="A350" s="323"/>
      <c r="B350" s="332"/>
      <c r="C350" s="333"/>
      <c r="D350" s="340"/>
      <c r="E350" s="253"/>
      <c r="F350" s="253"/>
      <c r="G350" s="253">
        <v>929</v>
      </c>
      <c r="H350" s="209" t="s">
        <v>86</v>
      </c>
      <c r="I350" s="210" t="s">
        <v>77</v>
      </c>
      <c r="J350" s="248" t="s">
        <v>1309</v>
      </c>
      <c r="K350" s="212">
        <v>612</v>
      </c>
      <c r="L350" s="196">
        <v>0</v>
      </c>
      <c r="M350" s="196">
        <v>0</v>
      </c>
      <c r="N350" s="197">
        <v>0</v>
      </c>
      <c r="O350" s="196">
        <v>0</v>
      </c>
      <c r="P350" s="196">
        <v>0</v>
      </c>
      <c r="Q350" s="196">
        <v>7708.8</v>
      </c>
      <c r="R350" s="323"/>
    </row>
    <row r="351" spans="1:18" ht="12.75">
      <c r="A351" s="323"/>
      <c r="B351" s="332"/>
      <c r="C351" s="333"/>
      <c r="D351" s="340"/>
      <c r="E351" s="253"/>
      <c r="F351" s="253"/>
      <c r="G351" s="253">
        <v>929</v>
      </c>
      <c r="H351" s="209" t="s">
        <v>86</v>
      </c>
      <c r="I351" s="210" t="s">
        <v>77</v>
      </c>
      <c r="J351" s="210" t="s">
        <v>1310</v>
      </c>
      <c r="K351" s="212">
        <v>612</v>
      </c>
      <c r="L351" s="196">
        <v>0</v>
      </c>
      <c r="M351" s="196">
        <v>0</v>
      </c>
      <c r="N351" s="196">
        <v>5.7</v>
      </c>
      <c r="O351" s="196">
        <v>6.3</v>
      </c>
      <c r="P351" s="196">
        <v>6.5</v>
      </c>
      <c r="Q351" s="196">
        <v>0</v>
      </c>
      <c r="R351" s="323"/>
    </row>
    <row r="352" spans="1:18" ht="12.75">
      <c r="A352" s="323"/>
      <c r="B352" s="332"/>
      <c r="C352" s="333"/>
      <c r="D352" s="340"/>
      <c r="E352" s="253"/>
      <c r="F352" s="253"/>
      <c r="G352" s="253">
        <v>929</v>
      </c>
      <c r="H352" s="209" t="s">
        <v>86</v>
      </c>
      <c r="I352" s="210" t="s">
        <v>77</v>
      </c>
      <c r="J352" s="248" t="s">
        <v>1311</v>
      </c>
      <c r="K352" s="212">
        <v>612</v>
      </c>
      <c r="L352" s="196">
        <v>0</v>
      </c>
      <c r="M352" s="196">
        <v>0</v>
      </c>
      <c r="N352" s="196">
        <v>0</v>
      </c>
      <c r="O352" s="196">
        <v>0</v>
      </c>
      <c r="P352" s="196">
        <v>0</v>
      </c>
      <c r="Q352" s="196">
        <v>6.8</v>
      </c>
      <c r="R352" s="323"/>
    </row>
    <row r="353" spans="1:18" ht="12.75">
      <c r="A353" s="323"/>
      <c r="B353" s="332"/>
      <c r="C353" s="333"/>
      <c r="D353" s="340"/>
      <c r="E353" s="253"/>
      <c r="F353" s="253"/>
      <c r="G353" s="253">
        <v>929</v>
      </c>
      <c r="H353" s="209" t="s">
        <v>86</v>
      </c>
      <c r="I353" s="210" t="s">
        <v>77</v>
      </c>
      <c r="J353" s="210" t="s">
        <v>409</v>
      </c>
      <c r="K353" s="212">
        <v>612</v>
      </c>
      <c r="L353" s="196">
        <v>1036.8</v>
      </c>
      <c r="M353" s="196">
        <v>1036.7</v>
      </c>
      <c r="N353" s="196">
        <v>1209.0999999999999</v>
      </c>
      <c r="O353" s="196">
        <v>1209.0999999999999</v>
      </c>
      <c r="P353" s="196">
        <v>1209.0999999999999</v>
      </c>
      <c r="Q353" s="196">
        <v>0</v>
      </c>
      <c r="R353" s="323"/>
    </row>
    <row r="354" spans="1:18" ht="12.75">
      <c r="A354" s="323"/>
      <c r="B354" s="332"/>
      <c r="C354" s="333"/>
      <c r="D354" s="340"/>
      <c r="E354" s="253"/>
      <c r="F354" s="253"/>
      <c r="G354" s="253">
        <v>929</v>
      </c>
      <c r="H354" s="209" t="s">
        <v>86</v>
      </c>
      <c r="I354" s="210" t="s">
        <v>77</v>
      </c>
      <c r="J354" s="210" t="s">
        <v>1312</v>
      </c>
      <c r="K354" s="212">
        <v>612</v>
      </c>
      <c r="L354" s="196">
        <v>0</v>
      </c>
      <c r="M354" s="196">
        <v>0</v>
      </c>
      <c r="N354" s="196">
        <v>0</v>
      </c>
      <c r="O354" s="196">
        <v>0</v>
      </c>
      <c r="P354" s="196">
        <v>0</v>
      </c>
      <c r="Q354" s="196">
        <v>1209.0999999999999</v>
      </c>
      <c r="R354" s="323"/>
    </row>
    <row r="355" spans="1:18" ht="12.75">
      <c r="A355" s="323"/>
      <c r="B355" s="332"/>
      <c r="C355" s="333"/>
      <c r="D355" s="340"/>
      <c r="E355" s="253"/>
      <c r="F355" s="253"/>
      <c r="G355" s="253">
        <v>929</v>
      </c>
      <c r="H355" s="209" t="s">
        <v>86</v>
      </c>
      <c r="I355" s="210" t="s">
        <v>77</v>
      </c>
      <c r="J355" s="210" t="s">
        <v>1313</v>
      </c>
      <c r="K355" s="212">
        <v>612</v>
      </c>
      <c r="L355" s="196">
        <v>0</v>
      </c>
      <c r="M355" s="196">
        <v>0</v>
      </c>
      <c r="N355" s="196">
        <v>2391.1999999999998</v>
      </c>
      <c r="O355" s="196">
        <v>0</v>
      </c>
      <c r="P355" s="196">
        <v>0</v>
      </c>
      <c r="Q355" s="196">
        <v>0</v>
      </c>
      <c r="R355" s="323"/>
    </row>
    <row r="356" spans="1:18" ht="12.75">
      <c r="A356" s="323"/>
      <c r="B356" s="332"/>
      <c r="C356" s="333"/>
      <c r="D356" s="340"/>
      <c r="E356" s="253"/>
      <c r="F356" s="253"/>
      <c r="G356" s="253">
        <v>929</v>
      </c>
      <c r="H356" s="209" t="s">
        <v>86</v>
      </c>
      <c r="I356" s="210" t="s">
        <v>77</v>
      </c>
      <c r="J356" s="210" t="s">
        <v>400</v>
      </c>
      <c r="K356" s="212">
        <v>611</v>
      </c>
      <c r="L356" s="196">
        <v>0</v>
      </c>
      <c r="M356" s="196">
        <v>0</v>
      </c>
      <c r="N356" s="196">
        <v>61.8</v>
      </c>
      <c r="O356" s="196">
        <v>0</v>
      </c>
      <c r="P356" s="196">
        <v>0</v>
      </c>
      <c r="Q356" s="196">
        <v>0</v>
      </c>
      <c r="R356" s="323"/>
    </row>
    <row r="357" spans="1:18" ht="63.75">
      <c r="A357" s="323"/>
      <c r="B357" s="226" t="s">
        <v>1206</v>
      </c>
      <c r="C357" s="254" t="s">
        <v>35</v>
      </c>
      <c r="D357" s="228"/>
      <c r="E357" s="255"/>
      <c r="F357" s="256"/>
      <c r="G357" s="405"/>
      <c r="H357" s="194"/>
      <c r="I357" s="194"/>
      <c r="J357" s="292"/>
      <c r="K357" s="194"/>
      <c r="L357" s="257">
        <f>SUM(L358:L364)</f>
        <v>4370.5</v>
      </c>
      <c r="M357" s="257">
        <f t="shared" ref="M357:Q357" si="24">SUM(M358:M364)</f>
        <v>4298.0999999999995</v>
      </c>
      <c r="N357" s="257">
        <f t="shared" si="24"/>
        <v>1690.6</v>
      </c>
      <c r="O357" s="257">
        <f t="shared" si="24"/>
        <v>2734.3</v>
      </c>
      <c r="P357" s="257">
        <f t="shared" si="24"/>
        <v>5468.6</v>
      </c>
      <c r="Q357" s="257">
        <f t="shared" si="24"/>
        <v>0</v>
      </c>
      <c r="R357" s="323"/>
    </row>
    <row r="358" spans="1:18" ht="12.75">
      <c r="A358" s="323"/>
      <c r="B358" s="232"/>
      <c r="C358" s="228"/>
      <c r="D358" s="215"/>
      <c r="E358" s="258"/>
      <c r="F358" s="259"/>
      <c r="G358" s="240">
        <v>925</v>
      </c>
      <c r="H358" s="209" t="s">
        <v>86</v>
      </c>
      <c r="I358" s="209" t="s">
        <v>75</v>
      </c>
      <c r="J358" s="210" t="s">
        <v>411</v>
      </c>
      <c r="K358" s="212">
        <v>612</v>
      </c>
      <c r="L358" s="218">
        <v>499.2</v>
      </c>
      <c r="M358" s="218">
        <v>499.2</v>
      </c>
      <c r="N358" s="218">
        <v>0</v>
      </c>
      <c r="O358" s="196">
        <v>0</v>
      </c>
      <c r="P358" s="196">
        <v>0</v>
      </c>
      <c r="Q358" s="196">
        <v>0</v>
      </c>
      <c r="R358" s="323"/>
    </row>
    <row r="359" spans="1:18" ht="12.75">
      <c r="A359" s="323"/>
      <c r="B359" s="232"/>
      <c r="C359" s="228"/>
      <c r="D359" s="215"/>
      <c r="E359" s="258"/>
      <c r="F359" s="259"/>
      <c r="G359" s="253">
        <v>929</v>
      </c>
      <c r="H359" s="209" t="s">
        <v>86</v>
      </c>
      <c r="I359" s="210" t="s">
        <v>75</v>
      </c>
      <c r="J359" s="248" t="s">
        <v>412</v>
      </c>
      <c r="K359" s="212">
        <v>244</v>
      </c>
      <c r="L359" s="196">
        <v>0</v>
      </c>
      <c r="M359" s="196">
        <v>0</v>
      </c>
      <c r="N359" s="196">
        <v>11.1</v>
      </c>
      <c r="O359" s="196">
        <v>0</v>
      </c>
      <c r="P359" s="196">
        <v>0</v>
      </c>
      <c r="Q359" s="196">
        <v>0</v>
      </c>
      <c r="R359" s="323"/>
    </row>
    <row r="360" spans="1:18" ht="12.75">
      <c r="A360" s="323"/>
      <c r="B360" s="232"/>
      <c r="C360" s="228"/>
      <c r="D360" s="215"/>
      <c r="E360" s="258"/>
      <c r="F360" s="259"/>
      <c r="G360" s="253">
        <v>929</v>
      </c>
      <c r="H360" s="209" t="s">
        <v>86</v>
      </c>
      <c r="I360" s="210" t="s">
        <v>75</v>
      </c>
      <c r="J360" s="248" t="s">
        <v>411</v>
      </c>
      <c r="K360" s="212">
        <v>350</v>
      </c>
      <c r="L360" s="196">
        <v>65</v>
      </c>
      <c r="M360" s="196">
        <v>65</v>
      </c>
      <c r="N360" s="196">
        <v>65</v>
      </c>
      <c r="O360" s="196">
        <v>52</v>
      </c>
      <c r="P360" s="196">
        <v>130</v>
      </c>
      <c r="Q360" s="196">
        <v>0</v>
      </c>
      <c r="R360" s="323"/>
    </row>
    <row r="361" spans="1:18" ht="12.75">
      <c r="A361" s="323"/>
      <c r="B361" s="232"/>
      <c r="C361" s="228"/>
      <c r="D361" s="215"/>
      <c r="E361" s="258"/>
      <c r="F361" s="259"/>
      <c r="G361" s="253">
        <v>929</v>
      </c>
      <c r="H361" s="209" t="s">
        <v>86</v>
      </c>
      <c r="I361" s="210" t="s">
        <v>75</v>
      </c>
      <c r="J361" s="248" t="s">
        <v>411</v>
      </c>
      <c r="K361" s="212">
        <v>113</v>
      </c>
      <c r="L361" s="196">
        <v>2868.5</v>
      </c>
      <c r="M361" s="196">
        <v>2807.2</v>
      </c>
      <c r="N361" s="196">
        <v>691.5</v>
      </c>
      <c r="O361" s="196">
        <v>896.3</v>
      </c>
      <c r="P361" s="196">
        <v>1982.6</v>
      </c>
      <c r="Q361" s="196">
        <v>0</v>
      </c>
      <c r="R361" s="323"/>
    </row>
    <row r="362" spans="1:18" ht="12.75">
      <c r="A362" s="323"/>
      <c r="B362" s="232"/>
      <c r="C362" s="228"/>
      <c r="D362" s="215"/>
      <c r="E362" s="258"/>
      <c r="F362" s="259"/>
      <c r="G362" s="253">
        <v>929</v>
      </c>
      <c r="H362" s="209" t="s">
        <v>86</v>
      </c>
      <c r="I362" s="210" t="s">
        <v>75</v>
      </c>
      <c r="J362" s="248" t="s">
        <v>411</v>
      </c>
      <c r="K362" s="212">
        <v>244</v>
      </c>
      <c r="L362" s="196">
        <v>267.5</v>
      </c>
      <c r="M362" s="196">
        <v>256.39999999999998</v>
      </c>
      <c r="N362" s="196">
        <v>63</v>
      </c>
      <c r="O362" s="196">
        <v>386</v>
      </c>
      <c r="P362" s="196">
        <v>556</v>
      </c>
      <c r="Q362" s="196">
        <v>0</v>
      </c>
      <c r="R362" s="323"/>
    </row>
    <row r="363" spans="1:18" ht="12.75">
      <c r="A363" s="323"/>
      <c r="B363" s="232"/>
      <c r="C363" s="228"/>
      <c r="D363" s="215"/>
      <c r="E363" s="258"/>
      <c r="F363" s="259"/>
      <c r="G363" s="253">
        <v>929</v>
      </c>
      <c r="H363" s="209" t="s">
        <v>86</v>
      </c>
      <c r="I363" s="210" t="s">
        <v>77</v>
      </c>
      <c r="J363" s="248" t="s">
        <v>411</v>
      </c>
      <c r="K363" s="212">
        <v>611</v>
      </c>
      <c r="L363" s="196">
        <v>670.3</v>
      </c>
      <c r="M363" s="196">
        <v>670.3</v>
      </c>
      <c r="N363" s="196">
        <v>819.5</v>
      </c>
      <c r="O363" s="196">
        <v>1400</v>
      </c>
      <c r="P363" s="196">
        <v>2800</v>
      </c>
      <c r="Q363" s="196">
        <v>0</v>
      </c>
      <c r="R363" s="323"/>
    </row>
    <row r="364" spans="1:18" ht="12.75">
      <c r="A364" s="323"/>
      <c r="B364" s="232"/>
      <c r="C364" s="228"/>
      <c r="D364" s="215"/>
      <c r="E364" s="258"/>
      <c r="F364" s="259"/>
      <c r="G364" s="253">
        <v>929</v>
      </c>
      <c r="H364" s="209" t="s">
        <v>86</v>
      </c>
      <c r="I364" s="210" t="s">
        <v>75</v>
      </c>
      <c r="J364" s="248" t="s">
        <v>412</v>
      </c>
      <c r="K364" s="212">
        <v>113</v>
      </c>
      <c r="L364" s="196">
        <v>0</v>
      </c>
      <c r="M364" s="196">
        <v>0</v>
      </c>
      <c r="N364" s="196">
        <v>40.5</v>
      </c>
      <c r="O364" s="196">
        <v>0</v>
      </c>
      <c r="P364" s="196">
        <v>0</v>
      </c>
      <c r="Q364" s="196">
        <v>0</v>
      </c>
      <c r="R364" s="323"/>
    </row>
    <row r="365" spans="1:18" s="349" customFormat="1" ht="267.75">
      <c r="A365" s="348"/>
      <c r="B365" s="273">
        <v>301010046</v>
      </c>
      <c r="C365" s="328" t="s">
        <v>938</v>
      </c>
      <c r="D365" s="338"/>
      <c r="E365" s="319"/>
      <c r="F365" s="319"/>
      <c r="G365" s="319"/>
      <c r="H365" s="331"/>
      <c r="I365" s="331"/>
      <c r="J365" s="339"/>
      <c r="K365" s="339"/>
      <c r="L365" s="198">
        <f>SUM(L370:L423)</f>
        <v>7806.6</v>
      </c>
      <c r="M365" s="198">
        <f t="shared" ref="M365:Q365" si="25">SUM(M370:M423)</f>
        <v>7339.7999999999993</v>
      </c>
      <c r="N365" s="198">
        <f t="shared" si="25"/>
        <v>7104.3</v>
      </c>
      <c r="O365" s="198">
        <f t="shared" si="25"/>
        <v>9858.2000000000007</v>
      </c>
      <c r="P365" s="198">
        <f t="shared" si="25"/>
        <v>9858.2000000000007</v>
      </c>
      <c r="Q365" s="198">
        <f t="shared" si="25"/>
        <v>9858.2000000000007</v>
      </c>
      <c r="R365" s="348"/>
    </row>
    <row r="366" spans="1:18" s="349" customFormat="1" ht="76.5">
      <c r="A366" s="348"/>
      <c r="B366" s="273"/>
      <c r="C366" s="328"/>
      <c r="D366" s="204" t="s">
        <v>879</v>
      </c>
      <c r="E366" s="240" t="s">
        <v>252</v>
      </c>
      <c r="F366" s="261" t="s">
        <v>880</v>
      </c>
      <c r="G366" s="261"/>
      <c r="H366" s="331"/>
      <c r="I366" s="331"/>
      <c r="J366" s="339"/>
      <c r="K366" s="339"/>
      <c r="L366" s="198"/>
      <c r="M366" s="198"/>
      <c r="N366" s="198"/>
      <c r="O366" s="198"/>
      <c r="P366" s="198"/>
      <c r="Q366" s="198"/>
      <c r="R366" s="348"/>
    </row>
    <row r="367" spans="1:18" s="349" customFormat="1" ht="76.5">
      <c r="A367" s="348"/>
      <c r="B367" s="273"/>
      <c r="C367" s="328"/>
      <c r="D367" s="250" t="s">
        <v>1326</v>
      </c>
      <c r="E367" s="208" t="s">
        <v>163</v>
      </c>
      <c r="F367" s="208" t="s">
        <v>1327</v>
      </c>
      <c r="G367" s="261"/>
      <c r="H367" s="331"/>
      <c r="I367" s="331"/>
      <c r="J367" s="339"/>
      <c r="K367" s="339"/>
      <c r="L367" s="198"/>
      <c r="M367" s="198"/>
      <c r="N367" s="198"/>
      <c r="O367" s="198"/>
      <c r="P367" s="198"/>
      <c r="Q367" s="198"/>
      <c r="R367" s="348"/>
    </row>
    <row r="368" spans="1:18" s="349" customFormat="1" ht="76.5">
      <c r="A368" s="348"/>
      <c r="B368" s="273"/>
      <c r="C368" s="328"/>
      <c r="D368" s="250" t="s">
        <v>1326</v>
      </c>
      <c r="E368" s="208" t="s">
        <v>163</v>
      </c>
      <c r="F368" s="208" t="s">
        <v>1327</v>
      </c>
      <c r="G368" s="261"/>
      <c r="H368" s="331"/>
      <c r="I368" s="331"/>
      <c r="J368" s="339"/>
      <c r="K368" s="339"/>
      <c r="L368" s="198"/>
      <c r="M368" s="198"/>
      <c r="N368" s="198"/>
      <c r="O368" s="198"/>
      <c r="P368" s="198"/>
      <c r="Q368" s="198"/>
      <c r="R368" s="348"/>
    </row>
    <row r="369" spans="1:18" s="349" customFormat="1" ht="76.5">
      <c r="A369" s="348"/>
      <c r="B369" s="273"/>
      <c r="C369" s="328"/>
      <c r="D369" s="250" t="s">
        <v>1326</v>
      </c>
      <c r="E369" s="208" t="s">
        <v>163</v>
      </c>
      <c r="F369" s="208" t="s">
        <v>1327</v>
      </c>
      <c r="G369" s="261"/>
      <c r="H369" s="331"/>
      <c r="I369" s="331"/>
      <c r="J369" s="339"/>
      <c r="K369" s="339"/>
      <c r="L369" s="198"/>
      <c r="M369" s="198"/>
      <c r="N369" s="198"/>
      <c r="O369" s="198"/>
      <c r="P369" s="198"/>
      <c r="Q369" s="198"/>
      <c r="R369" s="348"/>
    </row>
    <row r="370" spans="1:18" s="349" customFormat="1" ht="12.75">
      <c r="A370" s="348"/>
      <c r="B370" s="273"/>
      <c r="C370" s="328"/>
      <c r="D370" s="204"/>
      <c r="E370" s="240"/>
      <c r="F370" s="261"/>
      <c r="G370" s="337">
        <v>902</v>
      </c>
      <c r="H370" s="209" t="s">
        <v>98</v>
      </c>
      <c r="I370" s="210" t="s">
        <v>98</v>
      </c>
      <c r="J370" s="211" t="s">
        <v>530</v>
      </c>
      <c r="K370" s="212">
        <v>244</v>
      </c>
      <c r="L370" s="196">
        <v>0</v>
      </c>
      <c r="M370" s="196">
        <v>0</v>
      </c>
      <c r="N370" s="196">
        <v>0</v>
      </c>
      <c r="O370" s="196">
        <v>500</v>
      </c>
      <c r="P370" s="196">
        <v>500</v>
      </c>
      <c r="Q370" s="196">
        <v>500</v>
      </c>
      <c r="R370" s="348"/>
    </row>
    <row r="371" spans="1:18" s="349" customFormat="1" ht="12.75">
      <c r="A371" s="348"/>
      <c r="B371" s="273"/>
      <c r="C371" s="328"/>
      <c r="D371" s="204"/>
      <c r="E371" s="240"/>
      <c r="F371" s="261"/>
      <c r="G371" s="337">
        <v>902</v>
      </c>
      <c r="H371" s="209" t="s">
        <v>98</v>
      </c>
      <c r="I371" s="210" t="s">
        <v>98</v>
      </c>
      <c r="J371" s="211" t="s">
        <v>531</v>
      </c>
      <c r="K371" s="212">
        <v>244</v>
      </c>
      <c r="L371" s="196">
        <v>0</v>
      </c>
      <c r="M371" s="196">
        <v>0</v>
      </c>
      <c r="N371" s="196">
        <v>0</v>
      </c>
      <c r="O371" s="196">
        <v>50</v>
      </c>
      <c r="P371" s="196">
        <v>50</v>
      </c>
      <c r="Q371" s="196">
        <v>50</v>
      </c>
      <c r="R371" s="348"/>
    </row>
    <row r="372" spans="1:18" s="349" customFormat="1" ht="12.75">
      <c r="A372" s="348"/>
      <c r="B372" s="273"/>
      <c r="C372" s="328"/>
      <c r="D372" s="204"/>
      <c r="E372" s="240"/>
      <c r="F372" s="261"/>
      <c r="G372" s="337">
        <v>902</v>
      </c>
      <c r="H372" s="209" t="s">
        <v>98</v>
      </c>
      <c r="I372" s="210" t="s">
        <v>98</v>
      </c>
      <c r="J372" s="211" t="s">
        <v>800</v>
      </c>
      <c r="K372" s="212">
        <v>244</v>
      </c>
      <c r="L372" s="196">
        <v>0</v>
      </c>
      <c r="M372" s="196">
        <v>0</v>
      </c>
      <c r="N372" s="196">
        <v>2.2999999999999998</v>
      </c>
      <c r="O372" s="196">
        <v>90</v>
      </c>
      <c r="P372" s="196">
        <v>90</v>
      </c>
      <c r="Q372" s="196">
        <v>90</v>
      </c>
      <c r="R372" s="348"/>
    </row>
    <row r="373" spans="1:18" s="349" customFormat="1" ht="12.75">
      <c r="A373" s="348"/>
      <c r="B373" s="273"/>
      <c r="C373" s="328"/>
      <c r="D373" s="204"/>
      <c r="E373" s="240"/>
      <c r="F373" s="261"/>
      <c r="G373" s="337">
        <v>902</v>
      </c>
      <c r="H373" s="209" t="s">
        <v>98</v>
      </c>
      <c r="I373" s="210" t="s">
        <v>98</v>
      </c>
      <c r="J373" s="211" t="s">
        <v>839</v>
      </c>
      <c r="K373" s="212">
        <v>244</v>
      </c>
      <c r="L373" s="196">
        <v>15.6</v>
      </c>
      <c r="M373" s="196">
        <v>15.6</v>
      </c>
      <c r="N373" s="196">
        <v>15.6</v>
      </c>
      <c r="O373" s="196">
        <v>15.6</v>
      </c>
      <c r="P373" s="196">
        <v>15.6</v>
      </c>
      <c r="Q373" s="196">
        <v>15.6</v>
      </c>
      <c r="R373" s="348"/>
    </row>
    <row r="374" spans="1:18" s="349" customFormat="1" ht="12.75">
      <c r="A374" s="348"/>
      <c r="B374" s="273"/>
      <c r="C374" s="328"/>
      <c r="D374" s="204"/>
      <c r="E374" s="240"/>
      <c r="F374" s="261"/>
      <c r="G374" s="337">
        <v>902</v>
      </c>
      <c r="H374" s="209" t="s">
        <v>98</v>
      </c>
      <c r="I374" s="210" t="s">
        <v>98</v>
      </c>
      <c r="J374" s="211" t="s">
        <v>840</v>
      </c>
      <c r="K374" s="212">
        <v>244</v>
      </c>
      <c r="L374" s="196">
        <v>17</v>
      </c>
      <c r="M374" s="196">
        <v>17</v>
      </c>
      <c r="N374" s="196">
        <v>17</v>
      </c>
      <c r="O374" s="196">
        <v>17</v>
      </c>
      <c r="P374" s="196">
        <v>17</v>
      </c>
      <c r="Q374" s="196">
        <v>17</v>
      </c>
      <c r="R374" s="360"/>
    </row>
    <row r="375" spans="1:18" s="349" customFormat="1" ht="12.75">
      <c r="A375" s="348"/>
      <c r="B375" s="273"/>
      <c r="C375" s="328"/>
      <c r="D375" s="204"/>
      <c r="E375" s="240"/>
      <c r="F375" s="261"/>
      <c r="G375" s="337">
        <v>902</v>
      </c>
      <c r="H375" s="209" t="s">
        <v>98</v>
      </c>
      <c r="I375" s="210" t="s">
        <v>98</v>
      </c>
      <c r="J375" s="211" t="s">
        <v>841</v>
      </c>
      <c r="K375" s="212">
        <v>244</v>
      </c>
      <c r="L375" s="196">
        <v>508.8</v>
      </c>
      <c r="M375" s="196">
        <v>508.8</v>
      </c>
      <c r="N375" s="196">
        <v>0</v>
      </c>
      <c r="O375" s="196">
        <v>0</v>
      </c>
      <c r="P375" s="196">
        <v>0</v>
      </c>
      <c r="Q375" s="196">
        <v>0</v>
      </c>
      <c r="R375" s="348"/>
    </row>
    <row r="376" spans="1:18" s="349" customFormat="1" ht="12.75">
      <c r="A376" s="348"/>
      <c r="B376" s="273"/>
      <c r="C376" s="328"/>
      <c r="D376" s="204"/>
      <c r="E376" s="240"/>
      <c r="F376" s="261"/>
      <c r="G376" s="337">
        <v>902</v>
      </c>
      <c r="H376" s="209" t="s">
        <v>98</v>
      </c>
      <c r="I376" s="210" t="s">
        <v>98</v>
      </c>
      <c r="J376" s="211" t="s">
        <v>842</v>
      </c>
      <c r="K376" s="212">
        <v>244</v>
      </c>
      <c r="L376" s="196">
        <v>37.200000000000003</v>
      </c>
      <c r="M376" s="196">
        <v>37.200000000000003</v>
      </c>
      <c r="N376" s="196">
        <v>0</v>
      </c>
      <c r="O376" s="196">
        <v>0</v>
      </c>
      <c r="P376" s="196">
        <v>0</v>
      </c>
      <c r="Q376" s="196">
        <v>0</v>
      </c>
      <c r="R376" s="348"/>
    </row>
    <row r="377" spans="1:18" s="349" customFormat="1" ht="12.75">
      <c r="A377" s="348"/>
      <c r="B377" s="273"/>
      <c r="C377" s="328"/>
      <c r="D377" s="204"/>
      <c r="E377" s="240"/>
      <c r="F377" s="261"/>
      <c r="G377" s="337">
        <v>902</v>
      </c>
      <c r="H377" s="209" t="s">
        <v>98</v>
      </c>
      <c r="I377" s="210" t="s">
        <v>98</v>
      </c>
      <c r="J377" s="211" t="s">
        <v>843</v>
      </c>
      <c r="K377" s="212">
        <v>244</v>
      </c>
      <c r="L377" s="196">
        <v>72.599999999999994</v>
      </c>
      <c r="M377" s="196">
        <v>72.599999999999994</v>
      </c>
      <c r="N377" s="196">
        <v>0</v>
      </c>
      <c r="O377" s="196">
        <v>0</v>
      </c>
      <c r="P377" s="196">
        <v>0</v>
      </c>
      <c r="Q377" s="196">
        <v>0</v>
      </c>
      <c r="R377" s="348"/>
    </row>
    <row r="378" spans="1:18" s="349" customFormat="1" ht="12.75">
      <c r="A378" s="348"/>
      <c r="B378" s="273"/>
      <c r="C378" s="328"/>
      <c r="D378" s="204"/>
      <c r="E378" s="240"/>
      <c r="F378" s="261"/>
      <c r="G378" s="253">
        <v>926</v>
      </c>
      <c r="H378" s="245" t="s">
        <v>98</v>
      </c>
      <c r="I378" s="210" t="s">
        <v>98</v>
      </c>
      <c r="J378" s="246" t="s">
        <v>615</v>
      </c>
      <c r="K378" s="246">
        <v>612</v>
      </c>
      <c r="L378" s="218">
        <v>40</v>
      </c>
      <c r="M378" s="218">
        <v>40</v>
      </c>
      <c r="N378" s="218">
        <v>43</v>
      </c>
      <c r="O378" s="218">
        <v>43</v>
      </c>
      <c r="P378" s="218">
        <v>43</v>
      </c>
      <c r="Q378" s="218">
        <v>43</v>
      </c>
      <c r="R378" s="348"/>
    </row>
    <row r="379" spans="1:18" s="349" customFormat="1" ht="12.75">
      <c r="A379" s="348"/>
      <c r="B379" s="273"/>
      <c r="C379" s="328"/>
      <c r="D379" s="204"/>
      <c r="E379" s="240"/>
      <c r="F379" s="261"/>
      <c r="G379" s="253">
        <v>926</v>
      </c>
      <c r="H379" s="245" t="s">
        <v>98</v>
      </c>
      <c r="I379" s="210" t="s">
        <v>98</v>
      </c>
      <c r="J379" s="246" t="s">
        <v>1284</v>
      </c>
      <c r="K379" s="246">
        <v>612</v>
      </c>
      <c r="L379" s="218">
        <v>15.6</v>
      </c>
      <c r="M379" s="218">
        <v>0</v>
      </c>
      <c r="N379" s="218">
        <v>15.6</v>
      </c>
      <c r="O379" s="218">
        <v>15.6</v>
      </c>
      <c r="P379" s="218">
        <v>15.6</v>
      </c>
      <c r="Q379" s="218">
        <v>15.6</v>
      </c>
      <c r="R379" s="348"/>
    </row>
    <row r="380" spans="1:18" s="349" customFormat="1" ht="12.75">
      <c r="A380" s="348"/>
      <c r="B380" s="273"/>
      <c r="C380" s="328"/>
      <c r="D380" s="204"/>
      <c r="E380" s="240"/>
      <c r="F380" s="261"/>
      <c r="G380" s="253">
        <v>926</v>
      </c>
      <c r="H380" s="245" t="s">
        <v>98</v>
      </c>
      <c r="I380" s="210" t="s">
        <v>98</v>
      </c>
      <c r="J380" s="246" t="s">
        <v>1285</v>
      </c>
      <c r="K380" s="246">
        <v>612</v>
      </c>
      <c r="L380" s="218">
        <v>0</v>
      </c>
      <c r="M380" s="218">
        <v>0</v>
      </c>
      <c r="N380" s="218">
        <v>0</v>
      </c>
      <c r="O380" s="218">
        <v>25</v>
      </c>
      <c r="P380" s="218">
        <v>25</v>
      </c>
      <c r="Q380" s="218">
        <v>25</v>
      </c>
      <c r="R380" s="348"/>
    </row>
    <row r="381" spans="1:18" s="349" customFormat="1" ht="12.75">
      <c r="A381" s="348"/>
      <c r="B381" s="273"/>
      <c r="C381" s="328"/>
      <c r="D381" s="204"/>
      <c r="E381" s="240"/>
      <c r="F381" s="261"/>
      <c r="G381" s="253">
        <v>926</v>
      </c>
      <c r="H381" s="245" t="s">
        <v>98</v>
      </c>
      <c r="I381" s="210" t="s">
        <v>98</v>
      </c>
      <c r="J381" s="246" t="s">
        <v>1286</v>
      </c>
      <c r="K381" s="246">
        <v>612</v>
      </c>
      <c r="L381" s="218">
        <v>0</v>
      </c>
      <c r="M381" s="218">
        <v>0</v>
      </c>
      <c r="N381" s="218">
        <v>15.6</v>
      </c>
      <c r="O381" s="218">
        <v>0</v>
      </c>
      <c r="P381" s="218">
        <v>0</v>
      </c>
      <c r="Q381" s="218">
        <v>0</v>
      </c>
      <c r="R381" s="348"/>
    </row>
    <row r="382" spans="1:18" s="349" customFormat="1" ht="12.75">
      <c r="A382" s="348"/>
      <c r="B382" s="273"/>
      <c r="C382" s="328"/>
      <c r="D382" s="204"/>
      <c r="E382" s="240"/>
      <c r="F382" s="261"/>
      <c r="G382" s="253">
        <v>926</v>
      </c>
      <c r="H382" s="245" t="s">
        <v>98</v>
      </c>
      <c r="I382" s="210" t="s">
        <v>98</v>
      </c>
      <c r="J382" s="246" t="s">
        <v>1287</v>
      </c>
      <c r="K382" s="246">
        <v>612</v>
      </c>
      <c r="L382" s="218">
        <v>0</v>
      </c>
      <c r="M382" s="218">
        <v>0</v>
      </c>
      <c r="N382" s="218">
        <v>25</v>
      </c>
      <c r="O382" s="218">
        <v>0</v>
      </c>
      <c r="P382" s="218">
        <v>0</v>
      </c>
      <c r="Q382" s="218">
        <v>0</v>
      </c>
      <c r="R382" s="348"/>
    </row>
    <row r="383" spans="1:18" s="349" customFormat="1" ht="12.75">
      <c r="A383" s="348"/>
      <c r="B383" s="273"/>
      <c r="C383" s="328"/>
      <c r="D383" s="204"/>
      <c r="E383" s="240"/>
      <c r="F383" s="261"/>
      <c r="G383" s="253">
        <v>926</v>
      </c>
      <c r="H383" s="245" t="s">
        <v>98</v>
      </c>
      <c r="I383" s="210" t="s">
        <v>98</v>
      </c>
      <c r="J383" s="246" t="s">
        <v>619</v>
      </c>
      <c r="K383" s="246">
        <v>612</v>
      </c>
      <c r="L383" s="218">
        <v>25</v>
      </c>
      <c r="M383" s="218">
        <v>0</v>
      </c>
      <c r="N383" s="218">
        <v>25</v>
      </c>
      <c r="O383" s="218">
        <v>25</v>
      </c>
      <c r="P383" s="218">
        <v>25</v>
      </c>
      <c r="Q383" s="218">
        <v>25</v>
      </c>
      <c r="R383" s="348"/>
    </row>
    <row r="384" spans="1:18" s="349" customFormat="1" ht="12.75">
      <c r="A384" s="348"/>
      <c r="B384" s="273"/>
      <c r="C384" s="328"/>
      <c r="D384" s="204"/>
      <c r="E384" s="240"/>
      <c r="F384" s="261"/>
      <c r="G384" s="269" t="s">
        <v>118</v>
      </c>
      <c r="H384" s="251" t="s">
        <v>98</v>
      </c>
      <c r="I384" s="251" t="s">
        <v>98</v>
      </c>
      <c r="J384" s="211" t="s">
        <v>345</v>
      </c>
      <c r="K384" s="251" t="s">
        <v>114</v>
      </c>
      <c r="L384" s="218">
        <v>353.6</v>
      </c>
      <c r="M384" s="218">
        <v>248.9</v>
      </c>
      <c r="N384" s="218">
        <v>232</v>
      </c>
      <c r="O384" s="218">
        <v>665</v>
      </c>
      <c r="P384" s="197">
        <v>665</v>
      </c>
      <c r="Q384" s="197">
        <v>665</v>
      </c>
      <c r="R384" s="348"/>
    </row>
    <row r="385" spans="1:18" s="349" customFormat="1" ht="12.75">
      <c r="A385" s="348"/>
      <c r="B385" s="273"/>
      <c r="C385" s="328"/>
      <c r="D385" s="204"/>
      <c r="E385" s="240"/>
      <c r="F385" s="261"/>
      <c r="G385" s="269" t="s">
        <v>118</v>
      </c>
      <c r="H385" s="251" t="s">
        <v>98</v>
      </c>
      <c r="I385" s="251" t="s">
        <v>98</v>
      </c>
      <c r="J385" s="211" t="s">
        <v>628</v>
      </c>
      <c r="K385" s="251" t="s">
        <v>114</v>
      </c>
      <c r="L385" s="218">
        <v>11.6</v>
      </c>
      <c r="M385" s="218">
        <v>9.5</v>
      </c>
      <c r="N385" s="218">
        <v>0</v>
      </c>
      <c r="O385" s="218">
        <v>190.3</v>
      </c>
      <c r="P385" s="197">
        <v>190.3</v>
      </c>
      <c r="Q385" s="197">
        <v>190.3</v>
      </c>
      <c r="R385" s="348"/>
    </row>
    <row r="386" spans="1:18" s="349" customFormat="1" ht="12.75">
      <c r="A386" s="348"/>
      <c r="B386" s="273"/>
      <c r="C386" s="328"/>
      <c r="D386" s="204"/>
      <c r="E386" s="240"/>
      <c r="F386" s="261"/>
      <c r="G386" s="269" t="s">
        <v>118</v>
      </c>
      <c r="H386" s="251" t="s">
        <v>98</v>
      </c>
      <c r="I386" s="251" t="s">
        <v>98</v>
      </c>
      <c r="J386" s="211" t="s">
        <v>629</v>
      </c>
      <c r="K386" s="251" t="s">
        <v>114</v>
      </c>
      <c r="L386" s="218">
        <v>10</v>
      </c>
      <c r="M386" s="218">
        <v>3</v>
      </c>
      <c r="N386" s="218">
        <v>100</v>
      </c>
      <c r="O386" s="218">
        <v>0</v>
      </c>
      <c r="P386" s="197">
        <v>0</v>
      </c>
      <c r="Q386" s="197">
        <v>0</v>
      </c>
      <c r="R386" s="348"/>
    </row>
    <row r="387" spans="1:18" s="349" customFormat="1" ht="12.75">
      <c r="A387" s="348"/>
      <c r="B387" s="273"/>
      <c r="C387" s="328"/>
      <c r="D387" s="204"/>
      <c r="E387" s="240"/>
      <c r="F387" s="261"/>
      <c r="G387" s="269" t="s">
        <v>118</v>
      </c>
      <c r="H387" s="251" t="s">
        <v>98</v>
      </c>
      <c r="I387" s="251" t="s">
        <v>98</v>
      </c>
      <c r="J387" s="211" t="s">
        <v>1328</v>
      </c>
      <c r="K387" s="251" t="s">
        <v>114</v>
      </c>
      <c r="L387" s="218">
        <v>0</v>
      </c>
      <c r="M387" s="218">
        <v>0</v>
      </c>
      <c r="N387" s="218">
        <v>0</v>
      </c>
      <c r="O387" s="218">
        <v>92</v>
      </c>
      <c r="P387" s="197">
        <v>92</v>
      </c>
      <c r="Q387" s="197">
        <v>92</v>
      </c>
      <c r="R387" s="348"/>
    </row>
    <row r="388" spans="1:18" s="349" customFormat="1" ht="12.75">
      <c r="A388" s="348"/>
      <c r="B388" s="273"/>
      <c r="C388" s="328"/>
      <c r="D388" s="204"/>
      <c r="E388" s="240"/>
      <c r="F388" s="261"/>
      <c r="G388" s="269" t="s">
        <v>118</v>
      </c>
      <c r="H388" s="251" t="s">
        <v>98</v>
      </c>
      <c r="I388" s="251" t="s">
        <v>98</v>
      </c>
      <c r="J388" s="211" t="s">
        <v>1329</v>
      </c>
      <c r="K388" s="251" t="s">
        <v>114</v>
      </c>
      <c r="L388" s="218">
        <v>0</v>
      </c>
      <c r="M388" s="218">
        <v>0</v>
      </c>
      <c r="N388" s="218">
        <v>0</v>
      </c>
      <c r="O388" s="218">
        <v>51.8</v>
      </c>
      <c r="P388" s="197">
        <v>51.8</v>
      </c>
      <c r="Q388" s="197">
        <v>51.8</v>
      </c>
      <c r="R388" s="348"/>
    </row>
    <row r="389" spans="1:18" s="349" customFormat="1" ht="12.75">
      <c r="A389" s="348"/>
      <c r="B389" s="273"/>
      <c r="C389" s="328"/>
      <c r="D389" s="204"/>
      <c r="E389" s="240"/>
      <c r="F389" s="261"/>
      <c r="G389" s="269" t="s">
        <v>118</v>
      </c>
      <c r="H389" s="251" t="s">
        <v>98</v>
      </c>
      <c r="I389" s="251" t="s">
        <v>98</v>
      </c>
      <c r="J389" s="211" t="s">
        <v>1330</v>
      </c>
      <c r="K389" s="251" t="s">
        <v>114</v>
      </c>
      <c r="L389" s="218">
        <v>0</v>
      </c>
      <c r="M389" s="218">
        <v>0</v>
      </c>
      <c r="N389" s="218">
        <v>0</v>
      </c>
      <c r="O389" s="218">
        <v>247</v>
      </c>
      <c r="P389" s="197">
        <v>247</v>
      </c>
      <c r="Q389" s="197">
        <v>247</v>
      </c>
      <c r="R389" s="348"/>
    </row>
    <row r="390" spans="1:18" s="349" customFormat="1" ht="12.75">
      <c r="A390" s="348"/>
      <c r="B390" s="273"/>
      <c r="C390" s="328"/>
      <c r="D390" s="204"/>
      <c r="E390" s="240"/>
      <c r="F390" s="261"/>
      <c r="G390" s="269" t="s">
        <v>118</v>
      </c>
      <c r="H390" s="251" t="s">
        <v>98</v>
      </c>
      <c r="I390" s="251" t="s">
        <v>98</v>
      </c>
      <c r="J390" s="211" t="s">
        <v>1331</v>
      </c>
      <c r="K390" s="251" t="s">
        <v>114</v>
      </c>
      <c r="L390" s="218">
        <v>0</v>
      </c>
      <c r="M390" s="218">
        <v>0</v>
      </c>
      <c r="N390" s="218">
        <v>0</v>
      </c>
      <c r="O390" s="218">
        <v>50</v>
      </c>
      <c r="P390" s="197">
        <v>50</v>
      </c>
      <c r="Q390" s="197">
        <v>50</v>
      </c>
      <c r="R390" s="348"/>
    </row>
    <row r="391" spans="1:18" s="349" customFormat="1" ht="12.75">
      <c r="A391" s="348"/>
      <c r="B391" s="273"/>
      <c r="C391" s="328"/>
      <c r="D391" s="204"/>
      <c r="E391" s="240"/>
      <c r="F391" s="261"/>
      <c r="G391" s="269" t="s">
        <v>118</v>
      </c>
      <c r="H391" s="251" t="s">
        <v>98</v>
      </c>
      <c r="I391" s="251" t="s">
        <v>98</v>
      </c>
      <c r="J391" s="211" t="s">
        <v>1332</v>
      </c>
      <c r="K391" s="251" t="s">
        <v>114</v>
      </c>
      <c r="L391" s="218">
        <v>0</v>
      </c>
      <c r="M391" s="218">
        <v>0</v>
      </c>
      <c r="N391" s="218">
        <v>0</v>
      </c>
      <c r="O391" s="218">
        <v>35</v>
      </c>
      <c r="P391" s="197">
        <v>35</v>
      </c>
      <c r="Q391" s="197">
        <v>35</v>
      </c>
      <c r="R391" s="348"/>
    </row>
    <row r="392" spans="1:18" s="349" customFormat="1" ht="12.75">
      <c r="A392" s="348"/>
      <c r="B392" s="273"/>
      <c r="C392" s="328"/>
      <c r="D392" s="204"/>
      <c r="E392" s="240"/>
      <c r="F392" s="261"/>
      <c r="G392" s="269" t="s">
        <v>118</v>
      </c>
      <c r="H392" s="251" t="s">
        <v>98</v>
      </c>
      <c r="I392" s="251" t="s">
        <v>98</v>
      </c>
      <c r="J392" s="211" t="s">
        <v>1333</v>
      </c>
      <c r="K392" s="251" t="s">
        <v>114</v>
      </c>
      <c r="L392" s="218">
        <v>0</v>
      </c>
      <c r="M392" s="218">
        <v>0</v>
      </c>
      <c r="N392" s="218">
        <v>0</v>
      </c>
      <c r="O392" s="218">
        <v>214.3</v>
      </c>
      <c r="P392" s="197">
        <v>214.3</v>
      </c>
      <c r="Q392" s="197">
        <v>214.3</v>
      </c>
      <c r="R392" s="348"/>
    </row>
    <row r="393" spans="1:18" s="349" customFormat="1" ht="12.75">
      <c r="A393" s="348"/>
      <c r="B393" s="273"/>
      <c r="C393" s="328"/>
      <c r="D393" s="204"/>
      <c r="E393" s="240"/>
      <c r="F393" s="261"/>
      <c r="G393" s="269" t="s">
        <v>118</v>
      </c>
      <c r="H393" s="251" t="s">
        <v>98</v>
      </c>
      <c r="I393" s="251" t="s">
        <v>98</v>
      </c>
      <c r="J393" s="211" t="s">
        <v>351</v>
      </c>
      <c r="K393" s="251" t="s">
        <v>114</v>
      </c>
      <c r="L393" s="218">
        <v>23.2</v>
      </c>
      <c r="M393" s="218">
        <v>23.2</v>
      </c>
      <c r="N393" s="218">
        <v>40</v>
      </c>
      <c r="O393" s="218">
        <v>0</v>
      </c>
      <c r="P393" s="197">
        <v>0</v>
      </c>
      <c r="Q393" s="197">
        <v>0</v>
      </c>
      <c r="R393" s="348"/>
    </row>
    <row r="394" spans="1:18" s="349" customFormat="1" ht="12.75">
      <c r="A394" s="348"/>
      <c r="B394" s="273"/>
      <c r="C394" s="328"/>
      <c r="D394" s="204"/>
      <c r="E394" s="240"/>
      <c r="F394" s="261"/>
      <c r="G394" s="269" t="s">
        <v>118</v>
      </c>
      <c r="H394" s="251" t="s">
        <v>98</v>
      </c>
      <c r="I394" s="251" t="s">
        <v>98</v>
      </c>
      <c r="J394" s="211" t="s">
        <v>1334</v>
      </c>
      <c r="K394" s="251" t="s">
        <v>114</v>
      </c>
      <c r="L394" s="218">
        <v>0</v>
      </c>
      <c r="M394" s="218">
        <v>0</v>
      </c>
      <c r="N394" s="218">
        <v>0</v>
      </c>
      <c r="O394" s="218">
        <v>90</v>
      </c>
      <c r="P394" s="197">
        <v>90</v>
      </c>
      <c r="Q394" s="197">
        <v>90</v>
      </c>
      <c r="R394" s="348"/>
    </row>
    <row r="395" spans="1:18" s="349" customFormat="1" ht="12.75">
      <c r="A395" s="348"/>
      <c r="B395" s="273"/>
      <c r="C395" s="328"/>
      <c r="D395" s="204"/>
      <c r="E395" s="240"/>
      <c r="F395" s="261"/>
      <c r="G395" s="269" t="s">
        <v>118</v>
      </c>
      <c r="H395" s="251" t="s">
        <v>98</v>
      </c>
      <c r="I395" s="251" t="s">
        <v>98</v>
      </c>
      <c r="J395" s="211" t="s">
        <v>1335</v>
      </c>
      <c r="K395" s="251" t="s">
        <v>114</v>
      </c>
      <c r="L395" s="218">
        <v>0</v>
      </c>
      <c r="M395" s="218">
        <v>0</v>
      </c>
      <c r="N395" s="218">
        <v>0</v>
      </c>
      <c r="O395" s="218">
        <v>69</v>
      </c>
      <c r="P395" s="197">
        <v>69</v>
      </c>
      <c r="Q395" s="197">
        <v>69</v>
      </c>
      <c r="R395" s="348"/>
    </row>
    <row r="396" spans="1:18" s="349" customFormat="1" ht="12.75">
      <c r="A396" s="348"/>
      <c r="B396" s="273"/>
      <c r="C396" s="328"/>
      <c r="D396" s="204"/>
      <c r="E396" s="240"/>
      <c r="F396" s="261"/>
      <c r="G396" s="269" t="s">
        <v>118</v>
      </c>
      <c r="H396" s="251" t="s">
        <v>98</v>
      </c>
      <c r="I396" s="251" t="s">
        <v>98</v>
      </c>
      <c r="J396" s="211" t="s">
        <v>1336</v>
      </c>
      <c r="K396" s="251" t="s">
        <v>114</v>
      </c>
      <c r="L396" s="218">
        <v>0</v>
      </c>
      <c r="M396" s="218">
        <v>0</v>
      </c>
      <c r="N396" s="218">
        <v>60</v>
      </c>
      <c r="O396" s="218">
        <v>0</v>
      </c>
      <c r="P396" s="197">
        <v>0</v>
      </c>
      <c r="Q396" s="197">
        <v>0</v>
      </c>
      <c r="R396" s="348"/>
    </row>
    <row r="397" spans="1:18" s="349" customFormat="1" ht="12.75">
      <c r="A397" s="348"/>
      <c r="B397" s="273"/>
      <c r="C397" s="328"/>
      <c r="D397" s="204"/>
      <c r="E397" s="240"/>
      <c r="F397" s="261"/>
      <c r="G397" s="269" t="s">
        <v>118</v>
      </c>
      <c r="H397" s="251" t="s">
        <v>98</v>
      </c>
      <c r="I397" s="251" t="s">
        <v>98</v>
      </c>
      <c r="J397" s="211" t="s">
        <v>1337</v>
      </c>
      <c r="K397" s="251" t="s">
        <v>114</v>
      </c>
      <c r="L397" s="218">
        <v>0</v>
      </c>
      <c r="M397" s="218">
        <v>0</v>
      </c>
      <c r="N397" s="218">
        <v>0</v>
      </c>
      <c r="O397" s="218">
        <v>119.8</v>
      </c>
      <c r="P397" s="197">
        <v>119.8</v>
      </c>
      <c r="Q397" s="197">
        <v>119.8</v>
      </c>
      <c r="R397" s="348"/>
    </row>
    <row r="398" spans="1:18" s="349" customFormat="1" ht="12.75">
      <c r="A398" s="348"/>
      <c r="B398" s="273"/>
      <c r="C398" s="328"/>
      <c r="D398" s="204"/>
      <c r="E398" s="240"/>
      <c r="F398" s="261"/>
      <c r="G398" s="269" t="s">
        <v>118</v>
      </c>
      <c r="H398" s="251" t="s">
        <v>98</v>
      </c>
      <c r="I398" s="251" t="s">
        <v>98</v>
      </c>
      <c r="J398" s="211" t="s">
        <v>634</v>
      </c>
      <c r="K398" s="251" t="s">
        <v>114</v>
      </c>
      <c r="L398" s="218">
        <v>0</v>
      </c>
      <c r="M398" s="218">
        <v>0</v>
      </c>
      <c r="N398" s="218">
        <v>5</v>
      </c>
      <c r="O398" s="218">
        <v>0</v>
      </c>
      <c r="P398" s="197">
        <v>0</v>
      </c>
      <c r="Q398" s="197">
        <v>0</v>
      </c>
      <c r="R398" s="348"/>
    </row>
    <row r="399" spans="1:18" s="349" customFormat="1" ht="12.75">
      <c r="A399" s="348"/>
      <c r="B399" s="273"/>
      <c r="C399" s="328"/>
      <c r="D399" s="204"/>
      <c r="E399" s="240"/>
      <c r="F399" s="261"/>
      <c r="G399" s="269" t="s">
        <v>118</v>
      </c>
      <c r="H399" s="251" t="s">
        <v>98</v>
      </c>
      <c r="I399" s="251" t="s">
        <v>98</v>
      </c>
      <c r="J399" s="211" t="s">
        <v>1338</v>
      </c>
      <c r="K399" s="251" t="s">
        <v>114</v>
      </c>
      <c r="L399" s="218">
        <v>0</v>
      </c>
      <c r="M399" s="218">
        <v>0</v>
      </c>
      <c r="N399" s="218">
        <v>0</v>
      </c>
      <c r="O399" s="218">
        <v>3.5</v>
      </c>
      <c r="P399" s="197">
        <v>3.5</v>
      </c>
      <c r="Q399" s="197">
        <v>3.5</v>
      </c>
      <c r="R399" s="348"/>
    </row>
    <row r="400" spans="1:18" s="349" customFormat="1" ht="12.75">
      <c r="A400" s="348"/>
      <c r="B400" s="273"/>
      <c r="C400" s="328"/>
      <c r="D400" s="204"/>
      <c r="E400" s="240"/>
      <c r="F400" s="261"/>
      <c r="G400" s="269" t="s">
        <v>118</v>
      </c>
      <c r="H400" s="251" t="s">
        <v>98</v>
      </c>
      <c r="I400" s="251" t="s">
        <v>98</v>
      </c>
      <c r="J400" s="211" t="s">
        <v>1339</v>
      </c>
      <c r="K400" s="251" t="s">
        <v>114</v>
      </c>
      <c r="L400" s="218">
        <v>0</v>
      </c>
      <c r="M400" s="218">
        <v>0</v>
      </c>
      <c r="N400" s="218">
        <v>0</v>
      </c>
      <c r="O400" s="218">
        <v>39.5</v>
      </c>
      <c r="P400" s="197">
        <v>39.5</v>
      </c>
      <c r="Q400" s="197">
        <v>39.5</v>
      </c>
      <c r="R400" s="348"/>
    </row>
    <row r="401" spans="1:18" s="349" customFormat="1" ht="12.75">
      <c r="A401" s="348"/>
      <c r="B401" s="273"/>
      <c r="C401" s="328"/>
      <c r="D401" s="204"/>
      <c r="E401" s="240"/>
      <c r="F401" s="261"/>
      <c r="G401" s="269" t="s">
        <v>118</v>
      </c>
      <c r="H401" s="251" t="s">
        <v>98</v>
      </c>
      <c r="I401" s="251" t="s">
        <v>98</v>
      </c>
      <c r="J401" s="361" t="s">
        <v>352</v>
      </c>
      <c r="K401" s="251" t="s">
        <v>116</v>
      </c>
      <c r="L401" s="218">
        <v>14.7</v>
      </c>
      <c r="M401" s="218">
        <v>14.7</v>
      </c>
      <c r="N401" s="218">
        <v>4.8</v>
      </c>
      <c r="O401" s="218">
        <v>0</v>
      </c>
      <c r="P401" s="197">
        <v>0</v>
      </c>
      <c r="Q401" s="197">
        <v>0</v>
      </c>
      <c r="R401" s="348"/>
    </row>
    <row r="402" spans="1:18" s="349" customFormat="1" ht="12.75">
      <c r="A402" s="348"/>
      <c r="B402" s="273"/>
      <c r="C402" s="328"/>
      <c r="D402" s="204"/>
      <c r="E402" s="240"/>
      <c r="F402" s="261"/>
      <c r="G402" s="269" t="s">
        <v>118</v>
      </c>
      <c r="H402" s="251" t="s">
        <v>98</v>
      </c>
      <c r="I402" s="251" t="s">
        <v>98</v>
      </c>
      <c r="J402" s="361" t="s">
        <v>352</v>
      </c>
      <c r="K402" s="251" t="s">
        <v>737</v>
      </c>
      <c r="L402" s="218">
        <v>2.5</v>
      </c>
      <c r="M402" s="218">
        <v>2.4</v>
      </c>
      <c r="N402" s="218">
        <v>7.3</v>
      </c>
      <c r="O402" s="218">
        <v>0</v>
      </c>
      <c r="P402" s="197">
        <v>0</v>
      </c>
      <c r="Q402" s="197">
        <v>0</v>
      </c>
      <c r="R402" s="348"/>
    </row>
    <row r="403" spans="1:18" s="349" customFormat="1" ht="12.75">
      <c r="A403" s="348"/>
      <c r="B403" s="273"/>
      <c r="C403" s="328"/>
      <c r="D403" s="204"/>
      <c r="E403" s="240"/>
      <c r="F403" s="261"/>
      <c r="G403" s="269" t="s">
        <v>118</v>
      </c>
      <c r="H403" s="251" t="s">
        <v>98</v>
      </c>
      <c r="I403" s="251" t="s">
        <v>98</v>
      </c>
      <c r="J403" s="361" t="s">
        <v>352</v>
      </c>
      <c r="K403" s="251" t="s">
        <v>114</v>
      </c>
      <c r="L403" s="218">
        <v>1269.4000000000001</v>
      </c>
      <c r="M403" s="218">
        <v>980.7</v>
      </c>
      <c r="N403" s="218">
        <v>1400.7</v>
      </c>
      <c r="O403" s="218">
        <v>0</v>
      </c>
      <c r="P403" s="197">
        <v>0</v>
      </c>
      <c r="Q403" s="197">
        <v>0</v>
      </c>
      <c r="R403" s="348"/>
    </row>
    <row r="404" spans="1:18" s="349" customFormat="1" ht="12.75">
      <c r="A404" s="348"/>
      <c r="B404" s="273"/>
      <c r="C404" s="328"/>
      <c r="D404" s="204"/>
      <c r="E404" s="240"/>
      <c r="F404" s="261"/>
      <c r="G404" s="269" t="s">
        <v>118</v>
      </c>
      <c r="H404" s="251" t="s">
        <v>98</v>
      </c>
      <c r="I404" s="251" t="s">
        <v>98</v>
      </c>
      <c r="J404" s="361" t="s">
        <v>352</v>
      </c>
      <c r="K404" s="251" t="s">
        <v>125</v>
      </c>
      <c r="L404" s="218">
        <v>4097</v>
      </c>
      <c r="M404" s="218">
        <v>4097</v>
      </c>
      <c r="N404" s="218">
        <v>3618.6</v>
      </c>
      <c r="O404" s="218">
        <v>0</v>
      </c>
      <c r="P404" s="197">
        <v>0</v>
      </c>
      <c r="Q404" s="197">
        <v>0</v>
      </c>
      <c r="R404" s="348"/>
    </row>
    <row r="405" spans="1:18" s="349" customFormat="1" ht="12.75">
      <c r="A405" s="348"/>
      <c r="B405" s="273"/>
      <c r="C405" s="328"/>
      <c r="D405" s="204"/>
      <c r="E405" s="240"/>
      <c r="F405" s="261"/>
      <c r="G405" s="269" t="s">
        <v>118</v>
      </c>
      <c r="H405" s="251" t="s">
        <v>98</v>
      </c>
      <c r="I405" s="251" t="s">
        <v>98</v>
      </c>
      <c r="J405" s="361" t="s">
        <v>352</v>
      </c>
      <c r="K405" s="251" t="s">
        <v>126</v>
      </c>
      <c r="L405" s="218">
        <v>1184.4000000000001</v>
      </c>
      <c r="M405" s="218">
        <v>1184.4000000000001</v>
      </c>
      <c r="N405" s="218">
        <v>1046.9000000000001</v>
      </c>
      <c r="O405" s="218">
        <v>0</v>
      </c>
      <c r="P405" s="197">
        <v>0</v>
      </c>
      <c r="Q405" s="197">
        <v>0</v>
      </c>
      <c r="R405" s="348"/>
    </row>
    <row r="406" spans="1:18" s="349" customFormat="1" ht="12.75">
      <c r="A406" s="348"/>
      <c r="B406" s="273"/>
      <c r="C406" s="328"/>
      <c r="D406" s="204"/>
      <c r="E406" s="240"/>
      <c r="F406" s="261"/>
      <c r="G406" s="269" t="s">
        <v>118</v>
      </c>
      <c r="H406" s="251" t="s">
        <v>98</v>
      </c>
      <c r="I406" s="251" t="s">
        <v>98</v>
      </c>
      <c r="J406" s="361" t="s">
        <v>352</v>
      </c>
      <c r="K406" s="251" t="s">
        <v>123</v>
      </c>
      <c r="L406" s="218">
        <v>30.7</v>
      </c>
      <c r="M406" s="218">
        <v>14.2</v>
      </c>
      <c r="N406" s="218">
        <v>75.8</v>
      </c>
      <c r="O406" s="218">
        <v>0</v>
      </c>
      <c r="P406" s="197">
        <v>0</v>
      </c>
      <c r="Q406" s="197">
        <v>0</v>
      </c>
      <c r="R406" s="348"/>
    </row>
    <row r="407" spans="1:18" s="349" customFormat="1" ht="12.75">
      <c r="A407" s="348"/>
      <c r="B407" s="273"/>
      <c r="C407" s="328"/>
      <c r="D407" s="204"/>
      <c r="E407" s="240"/>
      <c r="F407" s="261"/>
      <c r="G407" s="269" t="s">
        <v>118</v>
      </c>
      <c r="H407" s="251" t="s">
        <v>98</v>
      </c>
      <c r="I407" s="251" t="s">
        <v>98</v>
      </c>
      <c r="J407" s="361" t="s">
        <v>354</v>
      </c>
      <c r="K407" s="251" t="s">
        <v>114</v>
      </c>
      <c r="L407" s="218">
        <v>25</v>
      </c>
      <c r="M407" s="218">
        <v>25</v>
      </c>
      <c r="N407" s="218">
        <v>177.7</v>
      </c>
      <c r="O407" s="218">
        <v>0</v>
      </c>
      <c r="P407" s="197">
        <v>0</v>
      </c>
      <c r="Q407" s="197">
        <v>0</v>
      </c>
      <c r="R407" s="348"/>
    </row>
    <row r="408" spans="1:18" s="349" customFormat="1" ht="12.75">
      <c r="A408" s="348"/>
      <c r="B408" s="273"/>
      <c r="C408" s="328"/>
      <c r="D408" s="204"/>
      <c r="E408" s="240"/>
      <c r="F408" s="261"/>
      <c r="G408" s="269" t="s">
        <v>118</v>
      </c>
      <c r="H408" s="251" t="s">
        <v>98</v>
      </c>
      <c r="I408" s="251" t="s">
        <v>98</v>
      </c>
      <c r="J408" s="361" t="s">
        <v>352</v>
      </c>
      <c r="K408" s="251" t="s">
        <v>127</v>
      </c>
      <c r="L408" s="218">
        <v>34.700000000000003</v>
      </c>
      <c r="M408" s="218">
        <v>34.700000000000003</v>
      </c>
      <c r="N408" s="218">
        <v>25.5</v>
      </c>
      <c r="O408" s="218">
        <v>0</v>
      </c>
      <c r="P408" s="197">
        <v>0</v>
      </c>
      <c r="Q408" s="197">
        <v>0</v>
      </c>
      <c r="R408" s="348"/>
    </row>
    <row r="409" spans="1:18" s="349" customFormat="1" ht="12.75">
      <c r="A409" s="348"/>
      <c r="B409" s="273"/>
      <c r="C409" s="328"/>
      <c r="D409" s="204"/>
      <c r="E409" s="240"/>
      <c r="F409" s="261"/>
      <c r="G409" s="269" t="s">
        <v>118</v>
      </c>
      <c r="H409" s="251" t="s">
        <v>98</v>
      </c>
      <c r="I409" s="251" t="s">
        <v>98</v>
      </c>
      <c r="J409" s="361" t="s">
        <v>352</v>
      </c>
      <c r="K409" s="251" t="s">
        <v>121</v>
      </c>
      <c r="L409" s="218">
        <v>18</v>
      </c>
      <c r="M409" s="218">
        <v>10.9</v>
      </c>
      <c r="N409" s="218">
        <v>19.3</v>
      </c>
      <c r="O409" s="218">
        <v>0</v>
      </c>
      <c r="P409" s="197">
        <v>0</v>
      </c>
      <c r="Q409" s="197">
        <v>0</v>
      </c>
      <c r="R409" s="348"/>
    </row>
    <row r="410" spans="1:18" s="349" customFormat="1" ht="12.75">
      <c r="A410" s="348"/>
      <c r="B410" s="273"/>
      <c r="C410" s="328"/>
      <c r="D410" s="204"/>
      <c r="E410" s="240"/>
      <c r="F410" s="261"/>
      <c r="G410" s="269" t="s">
        <v>118</v>
      </c>
      <c r="H410" s="251" t="s">
        <v>98</v>
      </c>
      <c r="I410" s="251" t="s">
        <v>98</v>
      </c>
      <c r="J410" s="361" t="s">
        <v>354</v>
      </c>
      <c r="K410" s="362">
        <v>242</v>
      </c>
      <c r="L410" s="218">
        <v>0</v>
      </c>
      <c r="M410" s="218">
        <v>0</v>
      </c>
      <c r="N410" s="218">
        <v>12.6</v>
      </c>
      <c r="O410" s="218">
        <v>0</v>
      </c>
      <c r="P410" s="197">
        <v>0</v>
      </c>
      <c r="Q410" s="197">
        <v>0</v>
      </c>
      <c r="R410" s="348"/>
    </row>
    <row r="411" spans="1:18" s="349" customFormat="1" ht="12.75">
      <c r="A411" s="348"/>
      <c r="B411" s="273"/>
      <c r="C411" s="328"/>
      <c r="D411" s="204"/>
      <c r="E411" s="240"/>
      <c r="F411" s="261"/>
      <c r="G411" s="269" t="s">
        <v>118</v>
      </c>
      <c r="H411" s="251" t="s">
        <v>98</v>
      </c>
      <c r="I411" s="251" t="s">
        <v>98</v>
      </c>
      <c r="J411" s="361" t="s">
        <v>354</v>
      </c>
      <c r="K411" s="251" t="s">
        <v>121</v>
      </c>
      <c r="L411" s="218">
        <v>0</v>
      </c>
      <c r="M411" s="218">
        <v>0</v>
      </c>
      <c r="N411" s="218">
        <v>5.2</v>
      </c>
      <c r="O411" s="218">
        <v>0</v>
      </c>
      <c r="P411" s="197">
        <v>0</v>
      </c>
      <c r="Q411" s="197">
        <v>0</v>
      </c>
      <c r="R411" s="348"/>
    </row>
    <row r="412" spans="1:18" s="349" customFormat="1" ht="12.75">
      <c r="A412" s="348"/>
      <c r="B412" s="273"/>
      <c r="C412" s="328"/>
      <c r="D412" s="204"/>
      <c r="E412" s="240"/>
      <c r="F412" s="261"/>
      <c r="G412" s="269" t="s">
        <v>118</v>
      </c>
      <c r="H412" s="251" t="s">
        <v>98</v>
      </c>
      <c r="I412" s="251" t="s">
        <v>98</v>
      </c>
      <c r="J412" s="362" t="s">
        <v>1340</v>
      </c>
      <c r="K412" s="251" t="s">
        <v>114</v>
      </c>
      <c r="L412" s="218">
        <v>0</v>
      </c>
      <c r="M412" s="218">
        <v>0</v>
      </c>
      <c r="N412" s="218">
        <v>104.7</v>
      </c>
      <c r="O412" s="218">
        <v>0</v>
      </c>
      <c r="P412" s="197">
        <v>0</v>
      </c>
      <c r="Q412" s="197">
        <v>0</v>
      </c>
      <c r="R412" s="348"/>
    </row>
    <row r="413" spans="1:18" s="349" customFormat="1" ht="12.75">
      <c r="A413" s="348"/>
      <c r="B413" s="273"/>
      <c r="C413" s="328"/>
      <c r="D413" s="204"/>
      <c r="E413" s="240"/>
      <c r="F413" s="261"/>
      <c r="G413" s="269" t="s">
        <v>118</v>
      </c>
      <c r="H413" s="251" t="s">
        <v>98</v>
      </c>
      <c r="I413" s="251" t="s">
        <v>98</v>
      </c>
      <c r="J413" s="362" t="s">
        <v>1341</v>
      </c>
      <c r="K413" s="251" t="s">
        <v>114</v>
      </c>
      <c r="L413" s="218">
        <v>0</v>
      </c>
      <c r="M413" s="218">
        <v>0</v>
      </c>
      <c r="N413" s="218">
        <v>2.1</v>
      </c>
      <c r="O413" s="218">
        <v>0</v>
      </c>
      <c r="P413" s="197">
        <v>0</v>
      </c>
      <c r="Q413" s="197">
        <v>0</v>
      </c>
      <c r="R413" s="348"/>
    </row>
    <row r="414" spans="1:18" s="349" customFormat="1" ht="12.75">
      <c r="A414" s="348"/>
      <c r="B414" s="273"/>
      <c r="C414" s="328"/>
      <c r="D414" s="204"/>
      <c r="E414" s="240"/>
      <c r="F414" s="261"/>
      <c r="G414" s="269" t="s">
        <v>118</v>
      </c>
      <c r="H414" s="251" t="s">
        <v>98</v>
      </c>
      <c r="I414" s="251" t="s">
        <v>98</v>
      </c>
      <c r="J414" s="362" t="s">
        <v>1342</v>
      </c>
      <c r="K414" s="251" t="s">
        <v>114</v>
      </c>
      <c r="L414" s="218">
        <v>0</v>
      </c>
      <c r="M414" s="218">
        <v>0</v>
      </c>
      <c r="N414" s="218">
        <v>7</v>
      </c>
      <c r="O414" s="218">
        <v>0</v>
      </c>
      <c r="P414" s="197">
        <v>0</v>
      </c>
      <c r="Q414" s="197">
        <v>0</v>
      </c>
      <c r="R414" s="348"/>
    </row>
    <row r="415" spans="1:18" s="349" customFormat="1" ht="12.75">
      <c r="A415" s="348"/>
      <c r="B415" s="273"/>
      <c r="C415" s="328"/>
      <c r="D415" s="204"/>
      <c r="E415" s="240"/>
      <c r="F415" s="261"/>
      <c r="G415" s="269" t="s">
        <v>118</v>
      </c>
      <c r="H415" s="251" t="s">
        <v>98</v>
      </c>
      <c r="I415" s="251" t="s">
        <v>98</v>
      </c>
      <c r="J415" s="362" t="s">
        <v>1343</v>
      </c>
      <c r="K415" s="251" t="s">
        <v>123</v>
      </c>
      <c r="L415" s="218">
        <v>0</v>
      </c>
      <c r="M415" s="218">
        <v>0</v>
      </c>
      <c r="N415" s="218">
        <v>0</v>
      </c>
      <c r="O415" s="218">
        <v>28.4</v>
      </c>
      <c r="P415" s="197">
        <v>28.4</v>
      </c>
      <c r="Q415" s="197">
        <v>28.4</v>
      </c>
      <c r="R415" s="348"/>
    </row>
    <row r="416" spans="1:18" s="349" customFormat="1" ht="12.75">
      <c r="A416" s="348"/>
      <c r="B416" s="273"/>
      <c r="C416" s="328"/>
      <c r="D416" s="204"/>
      <c r="E416" s="240"/>
      <c r="F416" s="261"/>
      <c r="G416" s="269" t="s">
        <v>118</v>
      </c>
      <c r="H416" s="251" t="s">
        <v>98</v>
      </c>
      <c r="I416" s="251" t="s">
        <v>98</v>
      </c>
      <c r="J416" s="362" t="s">
        <v>1343</v>
      </c>
      <c r="K416" s="251" t="s">
        <v>128</v>
      </c>
      <c r="L416" s="218">
        <v>0</v>
      </c>
      <c r="M416" s="218">
        <v>0</v>
      </c>
      <c r="N416" s="218">
        <v>0</v>
      </c>
      <c r="O416" s="218">
        <v>3.1</v>
      </c>
      <c r="P416" s="197">
        <v>3.1</v>
      </c>
      <c r="Q416" s="197">
        <v>3.1</v>
      </c>
      <c r="R416" s="348"/>
    </row>
    <row r="417" spans="1:18" s="349" customFormat="1" ht="12.75">
      <c r="A417" s="348"/>
      <c r="B417" s="273"/>
      <c r="C417" s="328"/>
      <c r="D417" s="204"/>
      <c r="E417" s="240"/>
      <c r="F417" s="261"/>
      <c r="G417" s="269" t="s">
        <v>118</v>
      </c>
      <c r="H417" s="251" t="s">
        <v>98</v>
      </c>
      <c r="I417" s="251" t="s">
        <v>98</v>
      </c>
      <c r="J417" s="362" t="s">
        <v>1343</v>
      </c>
      <c r="K417" s="251" t="s">
        <v>127</v>
      </c>
      <c r="L417" s="218">
        <v>0</v>
      </c>
      <c r="M417" s="218">
        <v>0</v>
      </c>
      <c r="N417" s="218">
        <v>0</v>
      </c>
      <c r="O417" s="218">
        <v>33.299999999999997</v>
      </c>
      <c r="P417" s="197">
        <v>33.299999999999997</v>
      </c>
      <c r="Q417" s="197">
        <v>33.299999999999997</v>
      </c>
      <c r="R417" s="348"/>
    </row>
    <row r="418" spans="1:18" s="349" customFormat="1" ht="12.75">
      <c r="A418" s="348"/>
      <c r="B418" s="273"/>
      <c r="C418" s="328"/>
      <c r="D418" s="204"/>
      <c r="E418" s="240"/>
      <c r="F418" s="261"/>
      <c r="G418" s="269" t="s">
        <v>118</v>
      </c>
      <c r="H418" s="251" t="s">
        <v>98</v>
      </c>
      <c r="I418" s="251" t="s">
        <v>98</v>
      </c>
      <c r="J418" s="362" t="s">
        <v>1343</v>
      </c>
      <c r="K418" s="251" t="s">
        <v>126</v>
      </c>
      <c r="L418" s="218">
        <v>0</v>
      </c>
      <c r="M418" s="218">
        <v>0</v>
      </c>
      <c r="N418" s="218">
        <v>0</v>
      </c>
      <c r="O418" s="218">
        <v>1304.4000000000001</v>
      </c>
      <c r="P418" s="218">
        <v>1304.4000000000001</v>
      </c>
      <c r="Q418" s="218">
        <v>1304.4000000000001</v>
      </c>
      <c r="R418" s="348"/>
    </row>
    <row r="419" spans="1:18" s="349" customFormat="1" ht="12.75">
      <c r="A419" s="348"/>
      <c r="B419" s="273"/>
      <c r="C419" s="328"/>
      <c r="D419" s="204"/>
      <c r="E419" s="240"/>
      <c r="F419" s="261"/>
      <c r="G419" s="269" t="s">
        <v>118</v>
      </c>
      <c r="H419" s="251" t="s">
        <v>98</v>
      </c>
      <c r="I419" s="251" t="s">
        <v>98</v>
      </c>
      <c r="J419" s="362" t="s">
        <v>1343</v>
      </c>
      <c r="K419" s="251" t="s">
        <v>737</v>
      </c>
      <c r="L419" s="218">
        <v>0</v>
      </c>
      <c r="M419" s="218">
        <v>0</v>
      </c>
      <c r="N419" s="218">
        <v>0</v>
      </c>
      <c r="O419" s="218">
        <v>6.7</v>
      </c>
      <c r="P419" s="197">
        <v>6.7</v>
      </c>
      <c r="Q419" s="197">
        <v>6.7</v>
      </c>
      <c r="R419" s="348"/>
    </row>
    <row r="420" spans="1:18" s="349" customFormat="1" ht="12.75">
      <c r="A420" s="348"/>
      <c r="B420" s="273"/>
      <c r="C420" s="328"/>
      <c r="D420" s="204"/>
      <c r="E420" s="240"/>
      <c r="F420" s="261"/>
      <c r="G420" s="269" t="s">
        <v>118</v>
      </c>
      <c r="H420" s="251" t="s">
        <v>98</v>
      </c>
      <c r="I420" s="251" t="s">
        <v>98</v>
      </c>
      <c r="J420" s="362" t="s">
        <v>1343</v>
      </c>
      <c r="K420" s="251" t="s">
        <v>121</v>
      </c>
      <c r="L420" s="218">
        <v>0</v>
      </c>
      <c r="M420" s="218">
        <v>0</v>
      </c>
      <c r="N420" s="218">
        <v>0</v>
      </c>
      <c r="O420" s="218">
        <v>0.9</v>
      </c>
      <c r="P420" s="197">
        <v>0.9</v>
      </c>
      <c r="Q420" s="197">
        <v>0.9</v>
      </c>
      <c r="R420" s="348"/>
    </row>
    <row r="421" spans="1:18" s="349" customFormat="1" ht="12.75">
      <c r="A421" s="348"/>
      <c r="B421" s="273"/>
      <c r="C421" s="328"/>
      <c r="D421" s="204"/>
      <c r="E421" s="240"/>
      <c r="F421" s="261"/>
      <c r="G421" s="269" t="s">
        <v>118</v>
      </c>
      <c r="H421" s="251" t="s">
        <v>98</v>
      </c>
      <c r="I421" s="251" t="s">
        <v>98</v>
      </c>
      <c r="J421" s="362" t="s">
        <v>1343</v>
      </c>
      <c r="K421" s="251" t="s">
        <v>116</v>
      </c>
      <c r="L421" s="218">
        <v>0</v>
      </c>
      <c r="M421" s="218">
        <v>0</v>
      </c>
      <c r="N421" s="218">
        <v>0</v>
      </c>
      <c r="O421" s="218">
        <v>0</v>
      </c>
      <c r="P421" s="197">
        <v>0</v>
      </c>
      <c r="Q421" s="197">
        <v>0</v>
      </c>
      <c r="R421" s="348"/>
    </row>
    <row r="422" spans="1:18" s="349" customFormat="1" ht="12.75">
      <c r="A422" s="348"/>
      <c r="B422" s="273"/>
      <c r="C422" s="328"/>
      <c r="D422" s="204"/>
      <c r="E422" s="240"/>
      <c r="F422" s="261"/>
      <c r="G422" s="269" t="s">
        <v>118</v>
      </c>
      <c r="H422" s="251" t="s">
        <v>98</v>
      </c>
      <c r="I422" s="251" t="s">
        <v>98</v>
      </c>
      <c r="J422" s="362" t="s">
        <v>1343</v>
      </c>
      <c r="K422" s="251" t="s">
        <v>114</v>
      </c>
      <c r="L422" s="218">
        <v>0</v>
      </c>
      <c r="M422" s="218">
        <v>0</v>
      </c>
      <c r="N422" s="218">
        <v>0</v>
      </c>
      <c r="O422" s="218">
        <v>1514</v>
      </c>
      <c r="P422" s="197">
        <v>1514</v>
      </c>
      <c r="Q422" s="197">
        <v>1514</v>
      </c>
      <c r="R422" s="348"/>
    </row>
    <row r="423" spans="1:18" s="349" customFormat="1" ht="12.75">
      <c r="A423" s="348"/>
      <c r="B423" s="273"/>
      <c r="C423" s="328"/>
      <c r="D423" s="204"/>
      <c r="E423" s="240"/>
      <c r="F423" s="261"/>
      <c r="G423" s="269" t="s">
        <v>118</v>
      </c>
      <c r="H423" s="251" t="s">
        <v>98</v>
      </c>
      <c r="I423" s="251" t="s">
        <v>98</v>
      </c>
      <c r="J423" s="362" t="s">
        <v>1343</v>
      </c>
      <c r="K423" s="251" t="s">
        <v>125</v>
      </c>
      <c r="L423" s="218">
        <v>0</v>
      </c>
      <c r="M423" s="218">
        <v>0</v>
      </c>
      <c r="N423" s="218">
        <v>0</v>
      </c>
      <c r="O423" s="218">
        <v>4319</v>
      </c>
      <c r="P423" s="218">
        <v>4319</v>
      </c>
      <c r="Q423" s="218">
        <v>4319</v>
      </c>
      <c r="R423" s="348"/>
    </row>
    <row r="424" spans="1:18" ht="186.95" customHeight="1">
      <c r="A424" s="323"/>
      <c r="B424" s="273">
        <v>301010057</v>
      </c>
      <c r="C424" s="328" t="s">
        <v>33</v>
      </c>
      <c r="D424" s="338"/>
      <c r="E424" s="319"/>
      <c r="F424" s="319"/>
      <c r="G424" s="319"/>
      <c r="H424" s="331"/>
      <c r="I424" s="331"/>
      <c r="J424" s="339"/>
      <c r="K424" s="339"/>
      <c r="L424" s="198">
        <f>SUM(L426:L434)</f>
        <v>7102.4</v>
      </c>
      <c r="M424" s="198">
        <f t="shared" ref="M424:Q424" si="26">SUM(M426:M434)</f>
        <v>6972.1</v>
      </c>
      <c r="N424" s="198">
        <f t="shared" si="26"/>
        <v>1212.1000000000001</v>
      </c>
      <c r="O424" s="198">
        <f t="shared" si="26"/>
        <v>2280.1000000000004</v>
      </c>
      <c r="P424" s="198">
        <f t="shared" si="26"/>
        <v>0</v>
      </c>
      <c r="Q424" s="198">
        <f t="shared" si="26"/>
        <v>0</v>
      </c>
      <c r="R424" s="323"/>
    </row>
    <row r="425" spans="1:18" ht="69.75" customHeight="1">
      <c r="A425" s="323"/>
      <c r="B425" s="343"/>
      <c r="C425" s="350"/>
      <c r="D425" s="344" t="s">
        <v>884</v>
      </c>
      <c r="E425" s="240" t="s">
        <v>163</v>
      </c>
      <c r="F425" s="240" t="s">
        <v>885</v>
      </c>
      <c r="G425" s="337"/>
      <c r="H425" s="331"/>
      <c r="I425" s="331"/>
      <c r="J425" s="339"/>
      <c r="K425" s="339"/>
      <c r="L425" s="198"/>
      <c r="M425" s="198"/>
      <c r="N425" s="198"/>
      <c r="O425" s="198"/>
      <c r="P425" s="198"/>
      <c r="Q425" s="198"/>
      <c r="R425" s="323"/>
    </row>
    <row r="426" spans="1:18" ht="12.75">
      <c r="A426" s="323"/>
      <c r="B426" s="352"/>
      <c r="C426" s="353"/>
      <c r="D426" s="344"/>
      <c r="E426" s="240"/>
      <c r="F426" s="240"/>
      <c r="G426" s="337">
        <v>902</v>
      </c>
      <c r="H426" s="209" t="s">
        <v>84</v>
      </c>
      <c r="I426" s="210" t="s">
        <v>75</v>
      </c>
      <c r="J426" s="211" t="s">
        <v>551</v>
      </c>
      <c r="K426" s="212">
        <v>244</v>
      </c>
      <c r="L426" s="196">
        <v>216.7</v>
      </c>
      <c r="M426" s="196">
        <v>185.3</v>
      </c>
      <c r="N426" s="196">
        <v>347</v>
      </c>
      <c r="O426" s="196">
        <v>278.8</v>
      </c>
      <c r="P426" s="196">
        <v>0</v>
      </c>
      <c r="Q426" s="196">
        <v>0</v>
      </c>
      <c r="R426" s="323"/>
    </row>
    <row r="427" spans="1:18" ht="12.75">
      <c r="A427" s="323"/>
      <c r="B427" s="352"/>
      <c r="C427" s="353"/>
      <c r="D427" s="344"/>
      <c r="E427" s="240"/>
      <c r="F427" s="240"/>
      <c r="G427" s="337">
        <v>902</v>
      </c>
      <c r="H427" s="209" t="s">
        <v>84</v>
      </c>
      <c r="I427" s="210" t="s">
        <v>75</v>
      </c>
      <c r="J427" s="211" t="s">
        <v>551</v>
      </c>
      <c r="K427" s="212">
        <v>247</v>
      </c>
      <c r="L427" s="196">
        <v>83.6</v>
      </c>
      <c r="M427" s="196">
        <v>26.7</v>
      </c>
      <c r="N427" s="196">
        <v>165.6</v>
      </c>
      <c r="O427" s="196">
        <v>139.9</v>
      </c>
      <c r="P427" s="196">
        <v>0</v>
      </c>
      <c r="Q427" s="196">
        <v>0</v>
      </c>
      <c r="R427" s="323"/>
    </row>
    <row r="428" spans="1:18" ht="12.75">
      <c r="A428" s="323"/>
      <c r="B428" s="352"/>
      <c r="C428" s="353"/>
      <c r="D428" s="344"/>
      <c r="E428" s="240"/>
      <c r="F428" s="240"/>
      <c r="G428" s="337">
        <v>902</v>
      </c>
      <c r="H428" s="209" t="s">
        <v>84</v>
      </c>
      <c r="I428" s="210" t="s">
        <v>75</v>
      </c>
      <c r="J428" s="211" t="s">
        <v>752</v>
      </c>
      <c r="K428" s="212">
        <v>244</v>
      </c>
      <c r="L428" s="196">
        <v>42</v>
      </c>
      <c r="M428" s="196">
        <v>0</v>
      </c>
      <c r="N428" s="196">
        <v>689.6</v>
      </c>
      <c r="O428" s="196">
        <v>1861.4</v>
      </c>
      <c r="P428" s="196">
        <v>0</v>
      </c>
      <c r="Q428" s="196">
        <v>0</v>
      </c>
      <c r="R428" s="323"/>
    </row>
    <row r="429" spans="1:18" ht="12.75">
      <c r="A429" s="323"/>
      <c r="B429" s="352"/>
      <c r="C429" s="353"/>
      <c r="D429" s="344"/>
      <c r="E429" s="240"/>
      <c r="F429" s="240"/>
      <c r="G429" s="337">
        <v>902</v>
      </c>
      <c r="H429" s="209" t="s">
        <v>84</v>
      </c>
      <c r="I429" s="210" t="s">
        <v>75</v>
      </c>
      <c r="J429" s="211" t="s">
        <v>752</v>
      </c>
      <c r="K429" s="212">
        <v>243</v>
      </c>
      <c r="L429" s="196">
        <v>186.9</v>
      </c>
      <c r="M429" s="196">
        <v>186.9</v>
      </c>
      <c r="N429" s="196">
        <v>0</v>
      </c>
      <c r="O429" s="196">
        <v>0</v>
      </c>
      <c r="P429" s="196">
        <v>0</v>
      </c>
      <c r="Q429" s="196">
        <v>0</v>
      </c>
      <c r="R429" s="323"/>
    </row>
    <row r="430" spans="1:18" ht="12.75">
      <c r="A430" s="323"/>
      <c r="B430" s="352"/>
      <c r="C430" s="353"/>
      <c r="D430" s="344"/>
      <c r="E430" s="240"/>
      <c r="F430" s="240"/>
      <c r="G430" s="337">
        <v>902</v>
      </c>
      <c r="H430" s="209" t="s">
        <v>84</v>
      </c>
      <c r="I430" s="210" t="s">
        <v>75</v>
      </c>
      <c r="J430" s="211" t="s">
        <v>845</v>
      </c>
      <c r="K430" s="212">
        <v>244</v>
      </c>
      <c r="L430" s="196">
        <v>19</v>
      </c>
      <c r="M430" s="196">
        <v>19</v>
      </c>
      <c r="N430" s="196">
        <v>0</v>
      </c>
      <c r="O430" s="196">
        <v>0</v>
      </c>
      <c r="P430" s="196">
        <v>0</v>
      </c>
      <c r="Q430" s="196">
        <v>0</v>
      </c>
      <c r="R430" s="323"/>
    </row>
    <row r="431" spans="1:18" ht="12.75">
      <c r="A431" s="323"/>
      <c r="B431" s="352"/>
      <c r="C431" s="353"/>
      <c r="D431" s="344"/>
      <c r="E431" s="240"/>
      <c r="F431" s="240"/>
      <c r="G431" s="337">
        <v>902</v>
      </c>
      <c r="H431" s="209" t="s">
        <v>84</v>
      </c>
      <c r="I431" s="210" t="s">
        <v>75</v>
      </c>
      <c r="J431" s="211" t="s">
        <v>844</v>
      </c>
      <c r="K431" s="212">
        <v>244</v>
      </c>
      <c r="L431" s="196">
        <v>8</v>
      </c>
      <c r="M431" s="196">
        <v>8</v>
      </c>
      <c r="N431" s="196">
        <v>0</v>
      </c>
      <c r="O431" s="196">
        <v>0</v>
      </c>
      <c r="P431" s="196">
        <v>0</v>
      </c>
      <c r="Q431" s="196">
        <v>0</v>
      </c>
      <c r="R431" s="323"/>
    </row>
    <row r="432" spans="1:18" ht="12.75">
      <c r="A432" s="323"/>
      <c r="B432" s="352"/>
      <c r="C432" s="353"/>
      <c r="D432" s="344"/>
      <c r="E432" s="240"/>
      <c r="F432" s="240"/>
      <c r="G432" s="337">
        <v>902</v>
      </c>
      <c r="H432" s="209" t="s">
        <v>84</v>
      </c>
      <c r="I432" s="210" t="s">
        <v>75</v>
      </c>
      <c r="J432" s="211" t="s">
        <v>846</v>
      </c>
      <c r="K432" s="212">
        <v>412</v>
      </c>
      <c r="L432" s="196">
        <v>2732</v>
      </c>
      <c r="M432" s="196">
        <v>2732</v>
      </c>
      <c r="N432" s="196">
        <v>0</v>
      </c>
      <c r="O432" s="196">
        <v>0</v>
      </c>
      <c r="P432" s="196">
        <v>0</v>
      </c>
      <c r="Q432" s="196">
        <v>0</v>
      </c>
      <c r="R432" s="323"/>
    </row>
    <row r="433" spans="1:18" ht="12.75">
      <c r="A433" s="323"/>
      <c r="B433" s="352"/>
      <c r="C433" s="353"/>
      <c r="D433" s="344"/>
      <c r="E433" s="240"/>
      <c r="F433" s="240"/>
      <c r="G433" s="337">
        <v>902</v>
      </c>
      <c r="H433" s="209" t="s">
        <v>84</v>
      </c>
      <c r="I433" s="210" t="s">
        <v>75</v>
      </c>
      <c r="J433" s="211" t="s">
        <v>844</v>
      </c>
      <c r="K433" s="212">
        <v>247</v>
      </c>
      <c r="L433" s="196">
        <v>0</v>
      </c>
      <c r="M433" s="196">
        <v>0</v>
      </c>
      <c r="N433" s="196">
        <v>9.9</v>
      </c>
      <c r="O433" s="196">
        <v>0</v>
      </c>
      <c r="P433" s="196">
        <v>0</v>
      </c>
      <c r="Q433" s="196">
        <v>0</v>
      </c>
      <c r="R433" s="323"/>
    </row>
    <row r="434" spans="1:18" ht="12.75">
      <c r="A434" s="323"/>
      <c r="B434" s="352"/>
      <c r="C434" s="353"/>
      <c r="D434" s="344"/>
      <c r="E434" s="240"/>
      <c r="F434" s="240"/>
      <c r="G434" s="337">
        <v>902</v>
      </c>
      <c r="H434" s="209" t="s">
        <v>84</v>
      </c>
      <c r="I434" s="210" t="s">
        <v>75</v>
      </c>
      <c r="J434" s="211" t="s">
        <v>845</v>
      </c>
      <c r="K434" s="212">
        <v>243</v>
      </c>
      <c r="L434" s="196">
        <v>3814.2</v>
      </c>
      <c r="M434" s="196">
        <v>3814.2</v>
      </c>
      <c r="N434" s="196">
        <v>0</v>
      </c>
      <c r="O434" s="196">
        <v>0</v>
      </c>
      <c r="P434" s="196">
        <v>0</v>
      </c>
      <c r="Q434" s="196">
        <v>0</v>
      </c>
      <c r="R434" s="323"/>
    </row>
    <row r="435" spans="1:18" ht="409.5">
      <c r="A435" s="323"/>
      <c r="B435" s="343">
        <v>301010071</v>
      </c>
      <c r="C435" s="350" t="s">
        <v>801</v>
      </c>
      <c r="D435" s="363"/>
      <c r="E435" s="364"/>
      <c r="F435" s="364"/>
      <c r="G435" s="365"/>
      <c r="H435" s="229"/>
      <c r="I435" s="285"/>
      <c r="J435" s="366"/>
      <c r="K435" s="231"/>
      <c r="L435" s="207">
        <f>SUM(L438:L442)</f>
        <v>806.5</v>
      </c>
      <c r="M435" s="207">
        <f t="shared" ref="M435:Q435" si="27">SUM(M438:M442)</f>
        <v>0</v>
      </c>
      <c r="N435" s="207">
        <f t="shared" si="27"/>
        <v>10913</v>
      </c>
      <c r="O435" s="207">
        <f t="shared" si="27"/>
        <v>1258.3</v>
      </c>
      <c r="P435" s="207">
        <f t="shared" si="27"/>
        <v>382.2</v>
      </c>
      <c r="Q435" s="207">
        <f t="shared" si="27"/>
        <v>248</v>
      </c>
      <c r="R435" s="323"/>
    </row>
    <row r="436" spans="1:18" ht="71.099999999999994" customHeight="1">
      <c r="A436" s="323"/>
      <c r="B436" s="343"/>
      <c r="C436" s="350"/>
      <c r="D436" s="204" t="s">
        <v>729</v>
      </c>
      <c r="E436" s="240" t="s">
        <v>252</v>
      </c>
      <c r="F436" s="240" t="s">
        <v>730</v>
      </c>
      <c r="G436" s="337"/>
      <c r="H436" s="209"/>
      <c r="I436" s="210"/>
      <c r="J436" s="211"/>
      <c r="K436" s="212"/>
      <c r="L436" s="196"/>
      <c r="M436" s="196"/>
      <c r="N436" s="196"/>
      <c r="O436" s="196"/>
      <c r="P436" s="196"/>
      <c r="Q436" s="196"/>
      <c r="R436" s="323"/>
    </row>
    <row r="437" spans="1:18" ht="71.099999999999994" customHeight="1">
      <c r="A437" s="323"/>
      <c r="B437" s="343"/>
      <c r="C437" s="350"/>
      <c r="D437" s="204" t="s">
        <v>1064</v>
      </c>
      <c r="E437" s="240" t="s">
        <v>252</v>
      </c>
      <c r="F437" s="240" t="s">
        <v>1046</v>
      </c>
      <c r="G437" s="337"/>
      <c r="H437" s="209"/>
      <c r="I437" s="210"/>
      <c r="J437" s="211"/>
      <c r="K437" s="212"/>
      <c r="L437" s="196"/>
      <c r="M437" s="196"/>
      <c r="N437" s="196"/>
      <c r="O437" s="196"/>
      <c r="P437" s="196"/>
      <c r="Q437" s="196"/>
      <c r="R437" s="323"/>
    </row>
    <row r="438" spans="1:18" ht="12.75">
      <c r="A438" s="323"/>
      <c r="B438" s="343"/>
      <c r="C438" s="350"/>
      <c r="D438" s="344"/>
      <c r="E438" s="240"/>
      <c r="F438" s="240"/>
      <c r="G438" s="240">
        <v>902</v>
      </c>
      <c r="H438" s="234" t="s">
        <v>83</v>
      </c>
      <c r="I438" s="234" t="s">
        <v>97</v>
      </c>
      <c r="J438" s="288" t="s">
        <v>802</v>
      </c>
      <c r="K438" s="288" t="s">
        <v>114</v>
      </c>
      <c r="L438" s="196">
        <v>806.5</v>
      </c>
      <c r="M438" s="196">
        <v>0</v>
      </c>
      <c r="N438" s="196">
        <v>0</v>
      </c>
      <c r="O438" s="196">
        <v>0</v>
      </c>
      <c r="P438" s="196">
        <v>0</v>
      </c>
      <c r="Q438" s="196">
        <v>0</v>
      </c>
      <c r="R438" s="323"/>
    </row>
    <row r="439" spans="1:18" ht="12.75">
      <c r="A439" s="323"/>
      <c r="B439" s="343"/>
      <c r="C439" s="350"/>
      <c r="D439" s="344"/>
      <c r="E439" s="240"/>
      <c r="F439" s="240"/>
      <c r="G439" s="240">
        <v>902</v>
      </c>
      <c r="H439" s="234" t="s">
        <v>83</v>
      </c>
      <c r="I439" s="234" t="s">
        <v>97</v>
      </c>
      <c r="J439" s="288" t="s">
        <v>976</v>
      </c>
      <c r="K439" s="288" t="s">
        <v>114</v>
      </c>
      <c r="L439" s="196">
        <v>0</v>
      </c>
      <c r="M439" s="196">
        <v>0</v>
      </c>
      <c r="N439" s="196">
        <v>10913</v>
      </c>
      <c r="O439" s="196">
        <v>0</v>
      </c>
      <c r="P439" s="196">
        <v>0</v>
      </c>
      <c r="Q439" s="196">
        <v>0</v>
      </c>
      <c r="R439" s="323"/>
    </row>
    <row r="440" spans="1:18" ht="12.75">
      <c r="A440" s="323"/>
      <c r="B440" s="343"/>
      <c r="C440" s="350"/>
      <c r="D440" s="344"/>
      <c r="E440" s="240"/>
      <c r="F440" s="240"/>
      <c r="G440" s="240">
        <v>902</v>
      </c>
      <c r="H440" s="234" t="s">
        <v>83</v>
      </c>
      <c r="I440" s="234" t="s">
        <v>97</v>
      </c>
      <c r="J440" s="288" t="s">
        <v>1061</v>
      </c>
      <c r="K440" s="288" t="s">
        <v>114</v>
      </c>
      <c r="L440" s="196">
        <v>0</v>
      </c>
      <c r="M440" s="196">
        <v>0</v>
      </c>
      <c r="N440" s="196">
        <v>0</v>
      </c>
      <c r="O440" s="196">
        <v>1258.3</v>
      </c>
      <c r="P440" s="196">
        <v>0</v>
      </c>
      <c r="Q440" s="196">
        <v>0</v>
      </c>
      <c r="R440" s="323"/>
    </row>
    <row r="441" spans="1:18" ht="12.75">
      <c r="A441" s="323"/>
      <c r="B441" s="343"/>
      <c r="C441" s="350"/>
      <c r="D441" s="344"/>
      <c r="E441" s="240"/>
      <c r="F441" s="240"/>
      <c r="G441" s="240">
        <v>902</v>
      </c>
      <c r="H441" s="234" t="s">
        <v>83</v>
      </c>
      <c r="I441" s="234" t="s">
        <v>97</v>
      </c>
      <c r="J441" s="288" t="s">
        <v>1062</v>
      </c>
      <c r="K441" s="288" t="s">
        <v>114</v>
      </c>
      <c r="L441" s="196">
        <v>0</v>
      </c>
      <c r="M441" s="196">
        <v>0</v>
      </c>
      <c r="N441" s="196">
        <v>0</v>
      </c>
      <c r="O441" s="196">
        <v>0</v>
      </c>
      <c r="P441" s="196">
        <v>382.2</v>
      </c>
      <c r="Q441" s="196">
        <v>0</v>
      </c>
      <c r="R441" s="323"/>
    </row>
    <row r="442" spans="1:18" ht="12.75">
      <c r="A442" s="323"/>
      <c r="B442" s="343"/>
      <c r="C442" s="350"/>
      <c r="D442" s="344"/>
      <c r="E442" s="240"/>
      <c r="F442" s="240"/>
      <c r="G442" s="240">
        <v>902</v>
      </c>
      <c r="H442" s="234" t="s">
        <v>83</v>
      </c>
      <c r="I442" s="234" t="s">
        <v>97</v>
      </c>
      <c r="J442" s="288" t="s">
        <v>1063</v>
      </c>
      <c r="K442" s="288" t="s">
        <v>114</v>
      </c>
      <c r="L442" s="196">
        <v>0</v>
      </c>
      <c r="M442" s="196">
        <v>0</v>
      </c>
      <c r="N442" s="196">
        <v>0</v>
      </c>
      <c r="O442" s="196">
        <v>0</v>
      </c>
      <c r="P442" s="196">
        <v>0</v>
      </c>
      <c r="Q442" s="196">
        <v>248</v>
      </c>
      <c r="R442" s="323"/>
    </row>
    <row r="443" spans="1:18" ht="89.25">
      <c r="A443" s="323"/>
      <c r="B443" s="343">
        <v>301010074</v>
      </c>
      <c r="C443" s="350" t="s">
        <v>32</v>
      </c>
      <c r="D443" s="345"/>
      <c r="E443" s="319"/>
      <c r="F443" s="319"/>
      <c r="G443" s="319"/>
      <c r="H443" s="331"/>
      <c r="I443" s="331"/>
      <c r="J443" s="339"/>
      <c r="K443" s="339"/>
      <c r="L443" s="198">
        <f>SUM(L446:L454)</f>
        <v>16060.1</v>
      </c>
      <c r="M443" s="198">
        <f t="shared" ref="M443:Q443" si="28">SUM(M446:M454)</f>
        <v>15741.800000000001</v>
      </c>
      <c r="N443" s="198">
        <f t="shared" si="28"/>
        <v>16571.8</v>
      </c>
      <c r="O443" s="198">
        <f t="shared" si="28"/>
        <v>15199.2</v>
      </c>
      <c r="P443" s="198">
        <f t="shared" si="28"/>
        <v>15199.199999999999</v>
      </c>
      <c r="Q443" s="198">
        <f t="shared" si="28"/>
        <v>15199.199999999999</v>
      </c>
      <c r="R443" s="323"/>
    </row>
    <row r="444" spans="1:18" ht="89.25">
      <c r="A444" s="323"/>
      <c r="B444" s="343"/>
      <c r="C444" s="350"/>
      <c r="D444" s="247" t="s">
        <v>731</v>
      </c>
      <c r="E444" s="240" t="s">
        <v>152</v>
      </c>
      <c r="F444" s="240" t="s">
        <v>694</v>
      </c>
      <c r="G444" s="240"/>
      <c r="H444" s="331"/>
      <c r="I444" s="331"/>
      <c r="J444" s="339"/>
      <c r="K444" s="339"/>
      <c r="L444" s="198"/>
      <c r="M444" s="198"/>
      <c r="N444" s="198"/>
      <c r="O444" s="198"/>
      <c r="P444" s="198"/>
      <c r="Q444" s="198"/>
      <c r="R444" s="323"/>
    </row>
    <row r="445" spans="1:18" ht="89.25">
      <c r="A445" s="323"/>
      <c r="B445" s="343"/>
      <c r="C445" s="350"/>
      <c r="D445" s="247" t="s">
        <v>1040</v>
      </c>
      <c r="E445" s="240" t="s">
        <v>152</v>
      </c>
      <c r="F445" s="240" t="s">
        <v>1041</v>
      </c>
      <c r="G445" s="240"/>
      <c r="H445" s="331"/>
      <c r="I445" s="331"/>
      <c r="J445" s="339"/>
      <c r="K445" s="339"/>
      <c r="L445" s="198"/>
      <c r="M445" s="198"/>
      <c r="N445" s="198"/>
      <c r="O445" s="198"/>
      <c r="P445" s="198"/>
      <c r="Q445" s="198"/>
      <c r="R445" s="323"/>
    </row>
    <row r="446" spans="1:18" ht="48" customHeight="1">
      <c r="A446" s="323"/>
      <c r="B446" s="343"/>
      <c r="C446" s="350"/>
      <c r="D446" s="247" t="s">
        <v>760</v>
      </c>
      <c r="E446" s="240" t="s">
        <v>152</v>
      </c>
      <c r="F446" s="240" t="s">
        <v>761</v>
      </c>
      <c r="G446" s="240">
        <v>902</v>
      </c>
      <c r="H446" s="234" t="s">
        <v>77</v>
      </c>
      <c r="I446" s="234" t="s">
        <v>100</v>
      </c>
      <c r="J446" s="288" t="s">
        <v>782</v>
      </c>
      <c r="K446" s="288" t="s">
        <v>123</v>
      </c>
      <c r="L446" s="197">
        <v>0.4</v>
      </c>
      <c r="M446" s="197">
        <v>0.4</v>
      </c>
      <c r="N446" s="197">
        <v>0</v>
      </c>
      <c r="O446" s="197">
        <v>0</v>
      </c>
      <c r="P446" s="197">
        <v>0</v>
      </c>
      <c r="Q446" s="197">
        <v>0</v>
      </c>
      <c r="R446" s="323"/>
    </row>
    <row r="447" spans="1:18" ht="12.75">
      <c r="A447" s="323"/>
      <c r="B447" s="343"/>
      <c r="C447" s="350"/>
      <c r="D447" s="247"/>
      <c r="E447" s="240"/>
      <c r="F447" s="240"/>
      <c r="G447" s="240">
        <v>902</v>
      </c>
      <c r="H447" s="234" t="s">
        <v>77</v>
      </c>
      <c r="I447" s="234" t="s">
        <v>100</v>
      </c>
      <c r="J447" s="288" t="s">
        <v>782</v>
      </c>
      <c r="K447" s="288" t="s">
        <v>114</v>
      </c>
      <c r="L447" s="197">
        <v>1</v>
      </c>
      <c r="M447" s="197">
        <v>1</v>
      </c>
      <c r="N447" s="197">
        <v>0</v>
      </c>
      <c r="O447" s="197">
        <v>0</v>
      </c>
      <c r="P447" s="197">
        <v>0</v>
      </c>
      <c r="Q447" s="197">
        <v>0</v>
      </c>
      <c r="R447" s="323"/>
    </row>
    <row r="448" spans="1:18" ht="12.75">
      <c r="A448" s="323"/>
      <c r="B448" s="352"/>
      <c r="C448" s="353"/>
      <c r="D448" s="354"/>
      <c r="E448" s="253"/>
      <c r="F448" s="253"/>
      <c r="G448" s="337">
        <v>902</v>
      </c>
      <c r="H448" s="209" t="s">
        <v>77</v>
      </c>
      <c r="I448" s="210" t="s">
        <v>100</v>
      </c>
      <c r="J448" s="210" t="s">
        <v>528</v>
      </c>
      <c r="K448" s="210" t="s">
        <v>121</v>
      </c>
      <c r="L448" s="196">
        <v>2.2999999999999998</v>
      </c>
      <c r="M448" s="196">
        <v>2.2999999999999998</v>
      </c>
      <c r="N448" s="196">
        <v>9.9</v>
      </c>
      <c r="O448" s="196">
        <v>0</v>
      </c>
      <c r="P448" s="196">
        <v>0</v>
      </c>
      <c r="Q448" s="196">
        <v>0</v>
      </c>
      <c r="R448" s="323"/>
    </row>
    <row r="449" spans="1:18" ht="12.75">
      <c r="A449" s="323"/>
      <c r="B449" s="352"/>
      <c r="C449" s="353"/>
      <c r="D449" s="354"/>
      <c r="E449" s="253"/>
      <c r="F449" s="253"/>
      <c r="G449" s="337">
        <v>902</v>
      </c>
      <c r="H449" s="209" t="s">
        <v>77</v>
      </c>
      <c r="I449" s="210" t="s">
        <v>100</v>
      </c>
      <c r="J449" s="210" t="s">
        <v>528</v>
      </c>
      <c r="K449" s="210" t="s">
        <v>123</v>
      </c>
      <c r="L449" s="196">
        <v>132.6</v>
      </c>
      <c r="M449" s="196">
        <v>101.4</v>
      </c>
      <c r="N449" s="196">
        <v>207.9</v>
      </c>
      <c r="O449" s="196">
        <v>106.1</v>
      </c>
      <c r="P449" s="196">
        <v>106.1</v>
      </c>
      <c r="Q449" s="196">
        <v>106.1</v>
      </c>
      <c r="R449" s="323"/>
    </row>
    <row r="450" spans="1:18" ht="12.75">
      <c r="A450" s="323"/>
      <c r="B450" s="352"/>
      <c r="C450" s="353"/>
      <c r="D450" s="354"/>
      <c r="E450" s="253"/>
      <c r="F450" s="253"/>
      <c r="G450" s="337">
        <v>902</v>
      </c>
      <c r="H450" s="209" t="s">
        <v>77</v>
      </c>
      <c r="I450" s="210" t="s">
        <v>100</v>
      </c>
      <c r="J450" s="210" t="s">
        <v>528</v>
      </c>
      <c r="K450" s="210" t="s">
        <v>128</v>
      </c>
      <c r="L450" s="196">
        <v>4.5</v>
      </c>
      <c r="M450" s="196">
        <v>4.5</v>
      </c>
      <c r="N450" s="196">
        <v>50.5</v>
      </c>
      <c r="O450" s="196">
        <v>6.9</v>
      </c>
      <c r="P450" s="196">
        <v>0</v>
      </c>
      <c r="Q450" s="196">
        <v>0</v>
      </c>
      <c r="R450" s="323"/>
    </row>
    <row r="451" spans="1:18" ht="12.75">
      <c r="A451" s="323"/>
      <c r="B451" s="352"/>
      <c r="C451" s="353"/>
      <c r="D451" s="354"/>
      <c r="E451" s="253"/>
      <c r="F451" s="253"/>
      <c r="G451" s="337">
        <v>902</v>
      </c>
      <c r="H451" s="209" t="s">
        <v>77</v>
      </c>
      <c r="I451" s="210" t="s">
        <v>100</v>
      </c>
      <c r="J451" s="210" t="s">
        <v>528</v>
      </c>
      <c r="K451" s="210" t="s">
        <v>125</v>
      </c>
      <c r="L451" s="196">
        <v>11660.1</v>
      </c>
      <c r="M451" s="196">
        <v>11660.1</v>
      </c>
      <c r="N451" s="196">
        <v>10860.4</v>
      </c>
      <c r="O451" s="196">
        <v>10916.3</v>
      </c>
      <c r="P451" s="196">
        <v>10916.3</v>
      </c>
      <c r="Q451" s="196">
        <v>10916.3</v>
      </c>
      <c r="R451" s="323"/>
    </row>
    <row r="452" spans="1:18" ht="12.75">
      <c r="A452" s="323"/>
      <c r="B452" s="352"/>
      <c r="C452" s="353"/>
      <c r="D452" s="354"/>
      <c r="E452" s="253"/>
      <c r="F452" s="253"/>
      <c r="G452" s="337">
        <v>902</v>
      </c>
      <c r="H452" s="209" t="s">
        <v>77</v>
      </c>
      <c r="I452" s="210" t="s">
        <v>100</v>
      </c>
      <c r="J452" s="210" t="s">
        <v>528</v>
      </c>
      <c r="K452" s="210" t="s">
        <v>126</v>
      </c>
      <c r="L452" s="196">
        <v>3474.5</v>
      </c>
      <c r="M452" s="196">
        <v>3474.5</v>
      </c>
      <c r="N452" s="196">
        <v>3346.6</v>
      </c>
      <c r="O452" s="196">
        <v>3293.7</v>
      </c>
      <c r="P452" s="196">
        <v>3293.7</v>
      </c>
      <c r="Q452" s="196">
        <v>3293.7</v>
      </c>
      <c r="R452" s="323"/>
    </row>
    <row r="453" spans="1:18" ht="12.75">
      <c r="A453" s="323"/>
      <c r="B453" s="352"/>
      <c r="C453" s="353"/>
      <c r="D453" s="354"/>
      <c r="E453" s="253"/>
      <c r="F453" s="253"/>
      <c r="G453" s="337">
        <v>902</v>
      </c>
      <c r="H453" s="209" t="s">
        <v>77</v>
      </c>
      <c r="I453" s="210" t="s">
        <v>100</v>
      </c>
      <c r="J453" s="210" t="s">
        <v>528</v>
      </c>
      <c r="K453" s="210" t="s">
        <v>116</v>
      </c>
      <c r="L453" s="196">
        <v>0.6</v>
      </c>
      <c r="M453" s="196">
        <v>0.6</v>
      </c>
      <c r="N453" s="196">
        <v>39.4</v>
      </c>
      <c r="O453" s="196">
        <v>0</v>
      </c>
      <c r="P453" s="196">
        <v>0</v>
      </c>
      <c r="Q453" s="196">
        <v>0</v>
      </c>
      <c r="R453" s="323"/>
    </row>
    <row r="454" spans="1:18" ht="12.75">
      <c r="A454" s="323"/>
      <c r="B454" s="352"/>
      <c r="C454" s="353"/>
      <c r="D454" s="354"/>
      <c r="E454" s="253"/>
      <c r="F454" s="253"/>
      <c r="G454" s="337">
        <v>902</v>
      </c>
      <c r="H454" s="209" t="s">
        <v>77</v>
      </c>
      <c r="I454" s="210" t="s">
        <v>100</v>
      </c>
      <c r="J454" s="210" t="s">
        <v>528</v>
      </c>
      <c r="K454" s="210" t="s">
        <v>114</v>
      </c>
      <c r="L454" s="196">
        <v>784.1</v>
      </c>
      <c r="M454" s="196">
        <v>497</v>
      </c>
      <c r="N454" s="196">
        <v>2057.1</v>
      </c>
      <c r="O454" s="196">
        <v>876.2</v>
      </c>
      <c r="P454" s="196">
        <v>883.1</v>
      </c>
      <c r="Q454" s="196">
        <v>883.1</v>
      </c>
      <c r="R454" s="323"/>
    </row>
    <row r="455" spans="1:18" ht="114.75">
      <c r="A455" s="323"/>
      <c r="B455" s="326" t="s">
        <v>692</v>
      </c>
      <c r="C455" s="367" t="s">
        <v>693</v>
      </c>
      <c r="D455" s="368"/>
      <c r="E455" s="330"/>
      <c r="F455" s="330"/>
      <c r="G455" s="330"/>
      <c r="H455" s="331"/>
      <c r="I455" s="331"/>
      <c r="J455" s="331"/>
      <c r="K455" s="331"/>
      <c r="L455" s="334">
        <f>L456+L530+L515</f>
        <v>75367.600000000006</v>
      </c>
      <c r="M455" s="334">
        <f t="shared" ref="M455:Q455" si="29">M456+M530+M515</f>
        <v>74468</v>
      </c>
      <c r="N455" s="334">
        <f t="shared" si="29"/>
        <v>75056.600000000006</v>
      </c>
      <c r="O455" s="334">
        <f t="shared" si="29"/>
        <v>23018.7</v>
      </c>
      <c r="P455" s="334">
        <f t="shared" si="29"/>
        <v>2177.1999999999998</v>
      </c>
      <c r="Q455" s="334">
        <f t="shared" si="29"/>
        <v>75202.8</v>
      </c>
      <c r="R455" s="323"/>
    </row>
    <row r="456" spans="1:18" ht="102" customHeight="1">
      <c r="A456" s="323"/>
      <c r="B456" s="343">
        <v>301020004</v>
      </c>
      <c r="C456" s="369" t="s">
        <v>141</v>
      </c>
      <c r="D456" s="368"/>
      <c r="E456" s="330"/>
      <c r="F456" s="330"/>
      <c r="G456" s="330"/>
      <c r="H456" s="331"/>
      <c r="I456" s="331"/>
      <c r="J456" s="331"/>
      <c r="K456" s="331"/>
      <c r="L456" s="334">
        <f>SUM(L474:L514)</f>
        <v>33838.100000000006</v>
      </c>
      <c r="M456" s="334">
        <f t="shared" ref="M456:Q456" si="30">SUM(M474:M514)</f>
        <v>32944.299999999996</v>
      </c>
      <c r="N456" s="334">
        <f t="shared" si="30"/>
        <v>72833.100000000006</v>
      </c>
      <c r="O456" s="334">
        <f t="shared" si="30"/>
        <v>21399.9</v>
      </c>
      <c r="P456" s="334">
        <f t="shared" si="30"/>
        <v>2177.1999999999998</v>
      </c>
      <c r="Q456" s="334">
        <f t="shared" si="30"/>
        <v>75202.8</v>
      </c>
      <c r="R456" s="323"/>
    </row>
    <row r="457" spans="1:18" ht="102">
      <c r="A457" s="323"/>
      <c r="B457" s="273"/>
      <c r="C457" s="327"/>
      <c r="D457" s="370" t="s">
        <v>747</v>
      </c>
      <c r="E457" s="357" t="s">
        <v>152</v>
      </c>
      <c r="F457" s="253" t="s">
        <v>886</v>
      </c>
      <c r="G457" s="330"/>
      <c r="H457" s="331"/>
      <c r="I457" s="331"/>
      <c r="J457" s="331"/>
      <c r="K457" s="331"/>
      <c r="L457" s="334"/>
      <c r="M457" s="334"/>
      <c r="N457" s="198"/>
      <c r="O457" s="198"/>
      <c r="P457" s="198"/>
      <c r="Q457" s="198"/>
      <c r="R457" s="323"/>
    </row>
    <row r="458" spans="1:18" ht="102">
      <c r="A458" s="323"/>
      <c r="B458" s="273"/>
      <c r="C458" s="327"/>
      <c r="D458" s="370" t="s">
        <v>1051</v>
      </c>
      <c r="E458" s="357" t="s">
        <v>152</v>
      </c>
      <c r="F458" s="253" t="s">
        <v>1043</v>
      </c>
      <c r="G458" s="330"/>
      <c r="H458" s="331"/>
      <c r="I458" s="331"/>
      <c r="J458" s="331"/>
      <c r="K458" s="331"/>
      <c r="L458" s="334"/>
      <c r="M458" s="334"/>
      <c r="N458" s="198"/>
      <c r="O458" s="198"/>
      <c r="P458" s="198"/>
      <c r="Q458" s="198"/>
      <c r="R458" s="323"/>
    </row>
    <row r="459" spans="1:18" ht="89.25">
      <c r="A459" s="323"/>
      <c r="B459" s="273"/>
      <c r="C459" s="327"/>
      <c r="D459" s="344" t="s">
        <v>748</v>
      </c>
      <c r="E459" s="240" t="s">
        <v>252</v>
      </c>
      <c r="F459" s="240" t="s">
        <v>889</v>
      </c>
      <c r="G459" s="330"/>
      <c r="H459" s="331"/>
      <c r="I459" s="331"/>
      <c r="J459" s="331"/>
      <c r="K459" s="331"/>
      <c r="L459" s="334"/>
      <c r="M459" s="334"/>
      <c r="N459" s="198"/>
      <c r="O459" s="198"/>
      <c r="P459" s="198"/>
      <c r="Q459" s="198"/>
      <c r="R459" s="323"/>
    </row>
    <row r="460" spans="1:18" ht="89.25">
      <c r="A460" s="323"/>
      <c r="B460" s="273"/>
      <c r="C460" s="327"/>
      <c r="D460" s="344" t="s">
        <v>1050</v>
      </c>
      <c r="E460" s="240" t="s">
        <v>252</v>
      </c>
      <c r="F460" s="240" t="s">
        <v>1048</v>
      </c>
      <c r="G460" s="330"/>
      <c r="H460" s="331"/>
      <c r="I460" s="331"/>
      <c r="J460" s="331"/>
      <c r="K460" s="331"/>
      <c r="L460" s="334"/>
      <c r="M460" s="334"/>
      <c r="N460" s="198"/>
      <c r="O460" s="198"/>
      <c r="P460" s="198"/>
      <c r="Q460" s="198"/>
      <c r="R460" s="323"/>
    </row>
    <row r="461" spans="1:18" ht="63.75">
      <c r="A461" s="323"/>
      <c r="B461" s="273"/>
      <c r="C461" s="327"/>
      <c r="D461" s="204" t="s">
        <v>908</v>
      </c>
      <c r="E461" s="357" t="s">
        <v>152</v>
      </c>
      <c r="F461" s="240" t="s">
        <v>905</v>
      </c>
      <c r="G461" s="330"/>
      <c r="H461" s="331"/>
      <c r="I461" s="331"/>
      <c r="J461" s="331"/>
      <c r="K461" s="331"/>
      <c r="L461" s="334"/>
      <c r="M461" s="334"/>
      <c r="N461" s="198"/>
      <c r="O461" s="198"/>
      <c r="P461" s="198"/>
      <c r="Q461" s="198"/>
      <c r="R461" s="323"/>
    </row>
    <row r="462" spans="1:18" ht="63.75">
      <c r="A462" s="323"/>
      <c r="B462" s="273"/>
      <c r="C462" s="327"/>
      <c r="D462" s="204" t="s">
        <v>910</v>
      </c>
      <c r="E462" s="357" t="s">
        <v>152</v>
      </c>
      <c r="F462" s="240" t="s">
        <v>907</v>
      </c>
      <c r="G462" s="330"/>
      <c r="H462" s="331"/>
      <c r="I462" s="331"/>
      <c r="J462" s="331"/>
      <c r="K462" s="331"/>
      <c r="L462" s="334"/>
      <c r="M462" s="334"/>
      <c r="N462" s="198"/>
      <c r="O462" s="198"/>
      <c r="P462" s="198"/>
      <c r="Q462" s="198"/>
      <c r="R462" s="323"/>
    </row>
    <row r="463" spans="1:18" ht="63.75">
      <c r="A463" s="323"/>
      <c r="B463" s="273"/>
      <c r="C463" s="327"/>
      <c r="D463" s="204" t="s">
        <v>911</v>
      </c>
      <c r="E463" s="357" t="s">
        <v>152</v>
      </c>
      <c r="F463" s="240" t="s">
        <v>907</v>
      </c>
      <c r="G463" s="330"/>
      <c r="H463" s="331"/>
      <c r="I463" s="331"/>
      <c r="J463" s="331"/>
      <c r="K463" s="331"/>
      <c r="L463" s="334"/>
      <c r="M463" s="334"/>
      <c r="N463" s="198"/>
      <c r="O463" s="198"/>
      <c r="P463" s="198"/>
      <c r="Q463" s="198"/>
      <c r="R463" s="323"/>
    </row>
    <row r="464" spans="1:18" ht="63.75">
      <c r="A464" s="323"/>
      <c r="B464" s="273"/>
      <c r="C464" s="327"/>
      <c r="D464" s="204" t="s">
        <v>913</v>
      </c>
      <c r="E464" s="357" t="s">
        <v>152</v>
      </c>
      <c r="F464" s="240" t="s">
        <v>912</v>
      </c>
      <c r="G464" s="330"/>
      <c r="H464" s="331"/>
      <c r="I464" s="331"/>
      <c r="J464" s="331"/>
      <c r="K464" s="331"/>
      <c r="L464" s="334"/>
      <c r="M464" s="334"/>
      <c r="N464" s="198"/>
      <c r="O464" s="198"/>
      <c r="P464" s="198"/>
      <c r="Q464" s="198"/>
      <c r="R464" s="323"/>
    </row>
    <row r="465" spans="1:18" ht="63.75">
      <c r="A465" s="323"/>
      <c r="B465" s="273"/>
      <c r="C465" s="327"/>
      <c r="D465" s="204" t="s">
        <v>913</v>
      </c>
      <c r="E465" s="357" t="s">
        <v>152</v>
      </c>
      <c r="F465" s="240" t="s">
        <v>912</v>
      </c>
      <c r="G465" s="330"/>
      <c r="H465" s="331"/>
      <c r="I465" s="331"/>
      <c r="J465" s="331"/>
      <c r="K465" s="331"/>
      <c r="L465" s="334"/>
      <c r="M465" s="334"/>
      <c r="N465" s="198"/>
      <c r="O465" s="198"/>
      <c r="P465" s="198"/>
      <c r="Q465" s="198"/>
      <c r="R465" s="323"/>
    </row>
    <row r="466" spans="1:18" ht="63.75">
      <c r="A466" s="323"/>
      <c r="B466" s="273"/>
      <c r="C466" s="327"/>
      <c r="D466" s="204" t="s">
        <v>914</v>
      </c>
      <c r="E466" s="357" t="s">
        <v>152</v>
      </c>
      <c r="F466" s="240" t="s">
        <v>907</v>
      </c>
      <c r="G466" s="330"/>
      <c r="H466" s="331"/>
      <c r="I466" s="331"/>
      <c r="J466" s="331"/>
      <c r="K466" s="331"/>
      <c r="L466" s="334"/>
      <c r="M466" s="334"/>
      <c r="N466" s="198"/>
      <c r="O466" s="198"/>
      <c r="P466" s="198"/>
      <c r="Q466" s="198"/>
      <c r="R466" s="323"/>
    </row>
    <row r="467" spans="1:18" ht="63.75">
      <c r="A467" s="323"/>
      <c r="B467" s="273"/>
      <c r="C467" s="327"/>
      <c r="D467" s="204" t="s">
        <v>915</v>
      </c>
      <c r="E467" s="357" t="s">
        <v>152</v>
      </c>
      <c r="F467" s="240" t="s">
        <v>907</v>
      </c>
      <c r="G467" s="330"/>
      <c r="H467" s="331"/>
      <c r="I467" s="331"/>
      <c r="J467" s="331"/>
      <c r="K467" s="331"/>
      <c r="L467" s="334"/>
      <c r="M467" s="334"/>
      <c r="N467" s="198"/>
      <c r="O467" s="198"/>
      <c r="P467" s="198"/>
      <c r="Q467" s="198"/>
      <c r="R467" s="323"/>
    </row>
    <row r="468" spans="1:18" ht="63.75">
      <c r="A468" s="323"/>
      <c r="B468" s="273"/>
      <c r="C468" s="327"/>
      <c r="D468" s="204" t="s">
        <v>916</v>
      </c>
      <c r="E468" s="357" t="s">
        <v>152</v>
      </c>
      <c r="F468" s="240" t="s">
        <v>905</v>
      </c>
      <c r="G468" s="330"/>
      <c r="H468" s="331"/>
      <c r="I468" s="331"/>
      <c r="J468" s="331"/>
      <c r="K468" s="331"/>
      <c r="L468" s="334"/>
      <c r="M468" s="334"/>
      <c r="N468" s="198"/>
      <c r="O468" s="198"/>
      <c r="P468" s="198"/>
      <c r="Q468" s="198"/>
      <c r="R468" s="323"/>
    </row>
    <row r="469" spans="1:18" ht="89.25">
      <c r="A469" s="323"/>
      <c r="B469" s="273"/>
      <c r="C469" s="327"/>
      <c r="D469" s="204" t="s">
        <v>920</v>
      </c>
      <c r="E469" s="357" t="s">
        <v>152</v>
      </c>
      <c r="F469" s="240" t="s">
        <v>917</v>
      </c>
      <c r="G469" s="330"/>
      <c r="H469" s="331"/>
      <c r="I469" s="331"/>
      <c r="J469" s="331"/>
      <c r="K469" s="331"/>
      <c r="L469" s="334"/>
      <c r="M469" s="334"/>
      <c r="N469" s="198"/>
      <c r="O469" s="198"/>
      <c r="P469" s="198"/>
      <c r="Q469" s="198"/>
      <c r="R469" s="323"/>
    </row>
    <row r="470" spans="1:18" ht="89.25">
      <c r="A470" s="323"/>
      <c r="B470" s="273"/>
      <c r="C470" s="327"/>
      <c r="D470" s="204" t="s">
        <v>921</v>
      </c>
      <c r="E470" s="357" t="s">
        <v>152</v>
      </c>
      <c r="F470" s="240" t="s">
        <v>918</v>
      </c>
      <c r="G470" s="330"/>
      <c r="H470" s="331"/>
      <c r="I470" s="331"/>
      <c r="J470" s="331"/>
      <c r="K470" s="331"/>
      <c r="L470" s="334"/>
      <c r="M470" s="334"/>
      <c r="N470" s="198"/>
      <c r="O470" s="198"/>
      <c r="P470" s="198"/>
      <c r="Q470" s="198"/>
      <c r="R470" s="323"/>
    </row>
    <row r="471" spans="1:18" ht="89.25">
      <c r="A471" s="323"/>
      <c r="B471" s="273"/>
      <c r="C471" s="327"/>
      <c r="D471" s="204" t="s">
        <v>930</v>
      </c>
      <c r="E471" s="357" t="s">
        <v>152</v>
      </c>
      <c r="F471" s="240" t="s">
        <v>917</v>
      </c>
      <c r="G471" s="330"/>
      <c r="H471" s="331"/>
      <c r="I471" s="331"/>
      <c r="J471" s="331"/>
      <c r="K471" s="331"/>
      <c r="L471" s="334"/>
      <c r="M471" s="334"/>
      <c r="N471" s="198"/>
      <c r="O471" s="198"/>
      <c r="P471" s="198"/>
      <c r="Q471" s="198"/>
      <c r="R471" s="323"/>
    </row>
    <row r="472" spans="1:18" ht="89.25">
      <c r="A472" s="323"/>
      <c r="B472" s="273"/>
      <c r="C472" s="327"/>
      <c r="D472" s="204" t="s">
        <v>929</v>
      </c>
      <c r="E472" s="357" t="s">
        <v>152</v>
      </c>
      <c r="F472" s="240" t="s">
        <v>919</v>
      </c>
      <c r="G472" s="330"/>
      <c r="H472" s="331"/>
      <c r="I472" s="331"/>
      <c r="J472" s="331"/>
      <c r="K472" s="331"/>
      <c r="L472" s="334"/>
      <c r="M472" s="334"/>
      <c r="N472" s="198"/>
      <c r="O472" s="198"/>
      <c r="P472" s="198"/>
      <c r="Q472" s="198"/>
      <c r="R472" s="323"/>
    </row>
    <row r="473" spans="1:18" ht="63.75">
      <c r="A473" s="323"/>
      <c r="B473" s="273"/>
      <c r="C473" s="327"/>
      <c r="D473" s="204" t="s">
        <v>922</v>
      </c>
      <c r="E473" s="357" t="s">
        <v>152</v>
      </c>
      <c r="F473" s="240" t="s">
        <v>923</v>
      </c>
      <c r="G473" s="330"/>
      <c r="H473" s="331"/>
      <c r="I473" s="331"/>
      <c r="J473" s="331"/>
      <c r="K473" s="331"/>
      <c r="L473" s="334"/>
      <c r="M473" s="334"/>
      <c r="N473" s="198"/>
      <c r="O473" s="198"/>
      <c r="P473" s="198"/>
      <c r="Q473" s="198"/>
      <c r="R473" s="323"/>
    </row>
    <row r="474" spans="1:18" ht="12.75">
      <c r="A474" s="323"/>
      <c r="B474" s="273"/>
      <c r="C474" s="327"/>
      <c r="D474" s="204"/>
      <c r="E474" s="357"/>
      <c r="F474" s="358"/>
      <c r="G474" s="337">
        <v>902</v>
      </c>
      <c r="H474" s="209" t="s">
        <v>84</v>
      </c>
      <c r="I474" s="210" t="s">
        <v>76</v>
      </c>
      <c r="J474" s="211" t="s">
        <v>755</v>
      </c>
      <c r="K474" s="212">
        <v>243</v>
      </c>
      <c r="L474" s="371">
        <v>175.9</v>
      </c>
      <c r="M474" s="371">
        <v>29</v>
      </c>
      <c r="N474" s="197">
        <v>0</v>
      </c>
      <c r="O474" s="197">
        <v>0</v>
      </c>
      <c r="P474" s="197">
        <v>0</v>
      </c>
      <c r="Q474" s="197">
        <v>0</v>
      </c>
      <c r="R474" s="323"/>
    </row>
    <row r="475" spans="1:18" ht="12.75">
      <c r="A475" s="323"/>
      <c r="B475" s="273"/>
      <c r="C475" s="327"/>
      <c r="D475" s="204"/>
      <c r="E475" s="357"/>
      <c r="F475" s="358"/>
      <c r="G475" s="337">
        <v>902</v>
      </c>
      <c r="H475" s="209" t="s">
        <v>84</v>
      </c>
      <c r="I475" s="210" t="s">
        <v>76</v>
      </c>
      <c r="J475" s="211" t="s">
        <v>847</v>
      </c>
      <c r="K475" s="212">
        <v>244</v>
      </c>
      <c r="L475" s="371">
        <v>6.1</v>
      </c>
      <c r="M475" s="371">
        <v>6.1</v>
      </c>
      <c r="N475" s="197">
        <v>0</v>
      </c>
      <c r="O475" s="197">
        <v>0</v>
      </c>
      <c r="P475" s="197">
        <v>0</v>
      </c>
      <c r="Q475" s="197">
        <v>0</v>
      </c>
      <c r="R475" s="323"/>
    </row>
    <row r="476" spans="1:18" ht="12.75">
      <c r="A476" s="323"/>
      <c r="B476" s="273"/>
      <c r="C476" s="327"/>
      <c r="D476" s="204"/>
      <c r="E476" s="357"/>
      <c r="F476" s="358"/>
      <c r="G476" s="337">
        <v>902</v>
      </c>
      <c r="H476" s="209" t="s">
        <v>84</v>
      </c>
      <c r="I476" s="210" t="s">
        <v>76</v>
      </c>
      <c r="J476" s="238" t="s">
        <v>709</v>
      </c>
      <c r="K476" s="212">
        <v>813</v>
      </c>
      <c r="L476" s="196">
        <v>253</v>
      </c>
      <c r="M476" s="196">
        <v>250</v>
      </c>
      <c r="N476" s="196">
        <v>253</v>
      </c>
      <c r="O476" s="197">
        <v>0</v>
      </c>
      <c r="P476" s="197">
        <v>0</v>
      </c>
      <c r="Q476" s="197">
        <v>0</v>
      </c>
      <c r="R476" s="323"/>
    </row>
    <row r="477" spans="1:18" s="349" customFormat="1" ht="12.75">
      <c r="A477" s="348"/>
      <c r="B477" s="326"/>
      <c r="C477" s="326"/>
      <c r="D477" s="204"/>
      <c r="E477" s="240"/>
      <c r="F477" s="240"/>
      <c r="G477" s="337">
        <v>902</v>
      </c>
      <c r="H477" s="209" t="s">
        <v>84</v>
      </c>
      <c r="I477" s="210" t="s">
        <v>76</v>
      </c>
      <c r="J477" s="238" t="s">
        <v>709</v>
      </c>
      <c r="K477" s="212">
        <v>244</v>
      </c>
      <c r="L477" s="197">
        <v>0</v>
      </c>
      <c r="M477" s="197">
        <v>0</v>
      </c>
      <c r="N477" s="197">
        <v>0</v>
      </c>
      <c r="O477" s="197">
        <v>253</v>
      </c>
      <c r="P477" s="197">
        <v>250</v>
      </c>
      <c r="Q477" s="197">
        <v>0</v>
      </c>
      <c r="R477" s="348"/>
    </row>
    <row r="478" spans="1:18" s="349" customFormat="1" ht="12.75">
      <c r="A478" s="348"/>
      <c r="B478" s="326"/>
      <c r="C478" s="326"/>
      <c r="D478" s="204"/>
      <c r="E478" s="240"/>
      <c r="F478" s="240"/>
      <c r="G478" s="337">
        <v>902</v>
      </c>
      <c r="H478" s="209" t="s">
        <v>84</v>
      </c>
      <c r="I478" s="210" t="s">
        <v>76</v>
      </c>
      <c r="J478" s="211" t="s">
        <v>979</v>
      </c>
      <c r="K478" s="212">
        <v>812</v>
      </c>
      <c r="L478" s="197">
        <v>0</v>
      </c>
      <c r="M478" s="197">
        <v>0</v>
      </c>
      <c r="N478" s="197">
        <v>1500</v>
      </c>
      <c r="O478" s="197">
        <v>0</v>
      </c>
      <c r="P478" s="197">
        <v>0</v>
      </c>
      <c r="Q478" s="197">
        <v>0</v>
      </c>
      <c r="R478" s="348"/>
    </row>
    <row r="479" spans="1:18" s="349" customFormat="1" ht="12.75">
      <c r="A479" s="348"/>
      <c r="B479" s="326"/>
      <c r="C479" s="326"/>
      <c r="D479" s="204"/>
      <c r="E479" s="240"/>
      <c r="F479" s="240"/>
      <c r="G479" s="337">
        <v>902</v>
      </c>
      <c r="H479" s="209" t="s">
        <v>84</v>
      </c>
      <c r="I479" s="210" t="s">
        <v>76</v>
      </c>
      <c r="J479" s="238" t="s">
        <v>985</v>
      </c>
      <c r="K479" s="212">
        <v>243</v>
      </c>
      <c r="L479" s="197">
        <v>0</v>
      </c>
      <c r="M479" s="197">
        <v>0</v>
      </c>
      <c r="N479" s="197">
        <v>141.9</v>
      </c>
      <c r="O479" s="197">
        <v>0</v>
      </c>
      <c r="P479" s="197">
        <v>0</v>
      </c>
      <c r="Q479" s="197">
        <v>0</v>
      </c>
      <c r="R479" s="348"/>
    </row>
    <row r="480" spans="1:18" s="349" customFormat="1" ht="12.75">
      <c r="A480" s="348"/>
      <c r="B480" s="326"/>
      <c r="C480" s="326"/>
      <c r="D480" s="204"/>
      <c r="E480" s="240"/>
      <c r="F480" s="240"/>
      <c r="G480" s="337">
        <v>902</v>
      </c>
      <c r="H480" s="209" t="s">
        <v>84</v>
      </c>
      <c r="I480" s="210" t="s">
        <v>76</v>
      </c>
      <c r="J480" s="238" t="s">
        <v>738</v>
      </c>
      <c r="K480" s="212">
        <v>243</v>
      </c>
      <c r="L480" s="197">
        <v>8172.2</v>
      </c>
      <c r="M480" s="197">
        <v>7770</v>
      </c>
      <c r="N480" s="197">
        <v>0</v>
      </c>
      <c r="O480" s="197">
        <v>0</v>
      </c>
      <c r="P480" s="197">
        <v>0</v>
      </c>
      <c r="Q480" s="197">
        <v>0</v>
      </c>
      <c r="R480" s="348"/>
    </row>
    <row r="481" spans="1:18" s="349" customFormat="1" ht="12.75">
      <c r="A481" s="348"/>
      <c r="B481" s="326"/>
      <c r="C481" s="326"/>
      <c r="D481" s="204"/>
      <c r="E481" s="240"/>
      <c r="F481" s="240"/>
      <c r="G481" s="337">
        <v>902</v>
      </c>
      <c r="H481" s="209" t="s">
        <v>84</v>
      </c>
      <c r="I481" s="210" t="s">
        <v>76</v>
      </c>
      <c r="J481" s="238" t="s">
        <v>738</v>
      </c>
      <c r="K481" s="212">
        <v>414</v>
      </c>
      <c r="L481" s="197">
        <v>4056.9</v>
      </c>
      <c r="M481" s="197">
        <v>4056.9</v>
      </c>
      <c r="N481" s="197">
        <v>14160.8</v>
      </c>
      <c r="O481" s="197">
        <v>18118.900000000001</v>
      </c>
      <c r="P481" s="197">
        <v>0</v>
      </c>
      <c r="Q481" s="197">
        <v>0</v>
      </c>
      <c r="R481" s="348"/>
    </row>
    <row r="482" spans="1:18" s="349" customFormat="1" ht="12.75">
      <c r="A482" s="348"/>
      <c r="B482" s="326"/>
      <c r="C482" s="326"/>
      <c r="D482" s="204"/>
      <c r="E482" s="240"/>
      <c r="F482" s="240"/>
      <c r="G482" s="337">
        <v>902</v>
      </c>
      <c r="H482" s="209" t="s">
        <v>84</v>
      </c>
      <c r="I482" s="210" t="s">
        <v>76</v>
      </c>
      <c r="J482" s="238" t="s">
        <v>851</v>
      </c>
      <c r="K482" s="212">
        <v>244</v>
      </c>
      <c r="L482" s="197">
        <v>51.5</v>
      </c>
      <c r="M482" s="197">
        <v>51.5</v>
      </c>
      <c r="N482" s="197">
        <v>0</v>
      </c>
      <c r="O482" s="197">
        <v>0</v>
      </c>
      <c r="P482" s="197">
        <v>0</v>
      </c>
      <c r="Q482" s="197">
        <v>0</v>
      </c>
      <c r="R482" s="348"/>
    </row>
    <row r="483" spans="1:18" s="349" customFormat="1" ht="12.75">
      <c r="A483" s="348"/>
      <c r="B483" s="326"/>
      <c r="C483" s="326"/>
      <c r="D483" s="204"/>
      <c r="E483" s="240"/>
      <c r="F483" s="240"/>
      <c r="G483" s="337">
        <v>902</v>
      </c>
      <c r="H483" s="209" t="s">
        <v>84</v>
      </c>
      <c r="I483" s="210" t="s">
        <v>76</v>
      </c>
      <c r="J483" s="211" t="s">
        <v>984</v>
      </c>
      <c r="K483" s="234" t="s">
        <v>136</v>
      </c>
      <c r="L483" s="197">
        <v>0</v>
      </c>
      <c r="M483" s="197">
        <v>0</v>
      </c>
      <c r="N483" s="197">
        <v>1000</v>
      </c>
      <c r="O483" s="197">
        <v>0</v>
      </c>
      <c r="P483" s="197">
        <v>0</v>
      </c>
      <c r="Q483" s="197">
        <v>0</v>
      </c>
      <c r="R483" s="360"/>
    </row>
    <row r="484" spans="1:18" s="349" customFormat="1" ht="12.75">
      <c r="A484" s="348"/>
      <c r="B484" s="326"/>
      <c r="C484" s="326"/>
      <c r="D484" s="204"/>
      <c r="E484" s="240"/>
      <c r="F484" s="240"/>
      <c r="G484" s="337">
        <v>902</v>
      </c>
      <c r="H484" s="209" t="s">
        <v>84</v>
      </c>
      <c r="I484" s="210" t="s">
        <v>76</v>
      </c>
      <c r="J484" s="211" t="s">
        <v>983</v>
      </c>
      <c r="K484" s="234" t="s">
        <v>136</v>
      </c>
      <c r="L484" s="197">
        <v>0</v>
      </c>
      <c r="M484" s="197">
        <v>0</v>
      </c>
      <c r="N484" s="197">
        <v>1000</v>
      </c>
      <c r="O484" s="197">
        <v>0</v>
      </c>
      <c r="P484" s="197">
        <v>0</v>
      </c>
      <c r="Q484" s="197">
        <v>0</v>
      </c>
      <c r="R484" s="348"/>
    </row>
    <row r="485" spans="1:18" s="349" customFormat="1" ht="12.75">
      <c r="A485" s="348"/>
      <c r="B485" s="326"/>
      <c r="C485" s="326"/>
      <c r="D485" s="204"/>
      <c r="E485" s="240"/>
      <c r="F485" s="240"/>
      <c r="G485" s="337">
        <v>902</v>
      </c>
      <c r="H485" s="209" t="s">
        <v>84</v>
      </c>
      <c r="I485" s="210" t="s">
        <v>76</v>
      </c>
      <c r="J485" s="211" t="s">
        <v>982</v>
      </c>
      <c r="K485" s="234" t="s">
        <v>136</v>
      </c>
      <c r="L485" s="197">
        <v>0</v>
      </c>
      <c r="M485" s="197">
        <v>0</v>
      </c>
      <c r="N485" s="197">
        <v>51251.3</v>
      </c>
      <c r="O485" s="197">
        <v>0</v>
      </c>
      <c r="P485" s="197">
        <v>0</v>
      </c>
      <c r="Q485" s="197">
        <v>0</v>
      </c>
      <c r="R485" s="348"/>
    </row>
    <row r="486" spans="1:18" s="349" customFormat="1" ht="12.75">
      <c r="A486" s="348"/>
      <c r="B486" s="326"/>
      <c r="C486" s="326"/>
      <c r="D486" s="204"/>
      <c r="E486" s="240"/>
      <c r="F486" s="240"/>
      <c r="G486" s="337">
        <v>902</v>
      </c>
      <c r="H486" s="209" t="s">
        <v>84</v>
      </c>
      <c r="I486" s="210" t="s">
        <v>76</v>
      </c>
      <c r="J486" s="211" t="s">
        <v>780</v>
      </c>
      <c r="K486" s="234" t="s">
        <v>114</v>
      </c>
      <c r="L486" s="197">
        <v>1477.9</v>
      </c>
      <c r="M486" s="197">
        <v>1351.5</v>
      </c>
      <c r="N486" s="197">
        <v>0</v>
      </c>
      <c r="O486" s="197">
        <v>0</v>
      </c>
      <c r="P486" s="197">
        <v>0</v>
      </c>
      <c r="Q486" s="197">
        <v>0</v>
      </c>
      <c r="R486" s="348"/>
    </row>
    <row r="487" spans="1:18" s="349" customFormat="1" ht="12.75">
      <c r="A487" s="348"/>
      <c r="B487" s="326"/>
      <c r="C487" s="326"/>
      <c r="D487" s="204"/>
      <c r="E487" s="240"/>
      <c r="F487" s="240"/>
      <c r="G487" s="337">
        <v>902</v>
      </c>
      <c r="H487" s="209" t="s">
        <v>84</v>
      </c>
      <c r="I487" s="210" t="s">
        <v>76</v>
      </c>
      <c r="J487" s="211" t="s">
        <v>981</v>
      </c>
      <c r="K487" s="234" t="s">
        <v>136</v>
      </c>
      <c r="L487" s="197">
        <v>0</v>
      </c>
      <c r="M487" s="197">
        <v>0</v>
      </c>
      <c r="N487" s="197">
        <v>0.1</v>
      </c>
      <c r="O487" s="197">
        <v>0</v>
      </c>
      <c r="P487" s="197">
        <v>0</v>
      </c>
      <c r="Q487" s="197">
        <v>0</v>
      </c>
      <c r="R487" s="360"/>
    </row>
    <row r="488" spans="1:18" s="349" customFormat="1" ht="12.75">
      <c r="A488" s="348"/>
      <c r="B488" s="326"/>
      <c r="C488" s="326"/>
      <c r="D488" s="204"/>
      <c r="E488" s="240"/>
      <c r="F488" s="240"/>
      <c r="G488" s="337">
        <v>902</v>
      </c>
      <c r="H488" s="209" t="s">
        <v>84</v>
      </c>
      <c r="I488" s="210" t="s">
        <v>76</v>
      </c>
      <c r="J488" s="238" t="s">
        <v>980</v>
      </c>
      <c r="K488" s="234" t="s">
        <v>114</v>
      </c>
      <c r="L488" s="197">
        <v>0</v>
      </c>
      <c r="M488" s="197">
        <v>0</v>
      </c>
      <c r="N488" s="197">
        <v>345.6</v>
      </c>
      <c r="O488" s="197">
        <v>0</v>
      </c>
      <c r="P488" s="197">
        <v>0</v>
      </c>
      <c r="Q488" s="197">
        <v>0</v>
      </c>
      <c r="R488" s="360"/>
    </row>
    <row r="489" spans="1:18" s="349" customFormat="1" ht="12.75">
      <c r="A489" s="348"/>
      <c r="B489" s="326"/>
      <c r="C489" s="326"/>
      <c r="D489" s="204"/>
      <c r="E489" s="240"/>
      <c r="F489" s="240"/>
      <c r="G489" s="337">
        <v>902</v>
      </c>
      <c r="H489" s="209" t="s">
        <v>84</v>
      </c>
      <c r="I489" s="210" t="s">
        <v>76</v>
      </c>
      <c r="J489" s="211" t="s">
        <v>978</v>
      </c>
      <c r="K489" s="234" t="s">
        <v>114</v>
      </c>
      <c r="L489" s="197">
        <v>0</v>
      </c>
      <c r="M489" s="197">
        <v>0</v>
      </c>
      <c r="N489" s="197">
        <v>1423.9</v>
      </c>
      <c r="O489" s="197">
        <v>963.6</v>
      </c>
      <c r="P489" s="197">
        <v>1927.2</v>
      </c>
      <c r="Q489" s="197">
        <v>0</v>
      </c>
      <c r="R489" s="360"/>
    </row>
    <row r="490" spans="1:18" s="349" customFormat="1" ht="12.75">
      <c r="A490" s="348"/>
      <c r="B490" s="326"/>
      <c r="C490" s="326"/>
      <c r="D490" s="204"/>
      <c r="E490" s="240"/>
      <c r="F490" s="240"/>
      <c r="G490" s="337">
        <v>902</v>
      </c>
      <c r="H490" s="209" t="s">
        <v>84</v>
      </c>
      <c r="I490" s="210" t="s">
        <v>76</v>
      </c>
      <c r="J490" s="211" t="s">
        <v>848</v>
      </c>
      <c r="K490" s="234" t="s">
        <v>809</v>
      </c>
      <c r="L490" s="197">
        <v>2420.9</v>
      </c>
      <c r="M490" s="197">
        <v>2420.9</v>
      </c>
      <c r="N490" s="197">
        <v>0</v>
      </c>
      <c r="O490" s="197">
        <v>0</v>
      </c>
      <c r="P490" s="197">
        <v>0</v>
      </c>
      <c r="Q490" s="197">
        <v>0</v>
      </c>
      <c r="R490" s="360"/>
    </row>
    <row r="491" spans="1:18" s="349" customFormat="1" ht="12.75">
      <c r="A491" s="348"/>
      <c r="B491" s="326"/>
      <c r="C491" s="326"/>
      <c r="D491" s="204"/>
      <c r="E491" s="240"/>
      <c r="F491" s="240"/>
      <c r="G491" s="253">
        <v>902</v>
      </c>
      <c r="H491" s="209" t="s">
        <v>84</v>
      </c>
      <c r="I491" s="210" t="s">
        <v>76</v>
      </c>
      <c r="J491" s="211" t="s">
        <v>786</v>
      </c>
      <c r="K491" s="212">
        <v>414</v>
      </c>
      <c r="L491" s="197">
        <v>13562.3</v>
      </c>
      <c r="M491" s="197">
        <v>13560</v>
      </c>
      <c r="N491" s="197">
        <v>0</v>
      </c>
      <c r="O491" s="197">
        <v>0</v>
      </c>
      <c r="P491" s="197">
        <v>0</v>
      </c>
      <c r="Q491" s="197">
        <v>0</v>
      </c>
      <c r="R491" s="360"/>
    </row>
    <row r="492" spans="1:18" s="349" customFormat="1" ht="12.75">
      <c r="A492" s="348"/>
      <c r="B492" s="326"/>
      <c r="C492" s="326"/>
      <c r="D492" s="204"/>
      <c r="E492" s="240"/>
      <c r="F492" s="240"/>
      <c r="G492" s="337">
        <v>902</v>
      </c>
      <c r="H492" s="209" t="s">
        <v>84</v>
      </c>
      <c r="I492" s="210" t="s">
        <v>76</v>
      </c>
      <c r="J492" s="211" t="s">
        <v>807</v>
      </c>
      <c r="K492" s="234" t="s">
        <v>114</v>
      </c>
      <c r="L492" s="197">
        <v>413.5</v>
      </c>
      <c r="M492" s="197">
        <v>413.5</v>
      </c>
      <c r="N492" s="197">
        <v>0</v>
      </c>
      <c r="O492" s="197">
        <v>0</v>
      </c>
      <c r="P492" s="197">
        <v>0</v>
      </c>
      <c r="Q492" s="197">
        <v>0</v>
      </c>
      <c r="R492" s="360"/>
    </row>
    <row r="493" spans="1:18" s="349" customFormat="1" ht="12.75">
      <c r="A493" s="348"/>
      <c r="B493" s="326"/>
      <c r="C493" s="326"/>
      <c r="D493" s="204"/>
      <c r="E493" s="240"/>
      <c r="F493" s="240"/>
      <c r="G493" s="337">
        <v>902</v>
      </c>
      <c r="H493" s="209" t="s">
        <v>84</v>
      </c>
      <c r="I493" s="210" t="s">
        <v>76</v>
      </c>
      <c r="J493" s="211" t="s">
        <v>808</v>
      </c>
      <c r="K493" s="234" t="s">
        <v>114</v>
      </c>
      <c r="L493" s="197">
        <v>1469.2</v>
      </c>
      <c r="M493" s="197">
        <v>1276.9000000000001</v>
      </c>
      <c r="N493" s="197">
        <v>94</v>
      </c>
      <c r="O493" s="197">
        <v>0</v>
      </c>
      <c r="P493" s="197">
        <v>0</v>
      </c>
      <c r="Q493" s="197">
        <v>0</v>
      </c>
      <c r="R493" s="360"/>
    </row>
    <row r="494" spans="1:18" s="349" customFormat="1" ht="12.75">
      <c r="A494" s="348"/>
      <c r="B494" s="326"/>
      <c r="C494" s="326"/>
      <c r="D494" s="204"/>
      <c r="E494" s="240"/>
      <c r="F494" s="240"/>
      <c r="G494" s="337">
        <v>902</v>
      </c>
      <c r="H494" s="209" t="s">
        <v>84</v>
      </c>
      <c r="I494" s="210" t="s">
        <v>76</v>
      </c>
      <c r="J494" s="211" t="s">
        <v>780</v>
      </c>
      <c r="K494" s="234" t="s">
        <v>737</v>
      </c>
      <c r="L494" s="197">
        <v>60</v>
      </c>
      <c r="M494" s="197">
        <v>40.1</v>
      </c>
      <c r="N494" s="197">
        <v>60</v>
      </c>
      <c r="O494" s="197">
        <v>0</v>
      </c>
      <c r="P494" s="197">
        <v>0</v>
      </c>
      <c r="Q494" s="197">
        <v>0</v>
      </c>
      <c r="R494" s="360"/>
    </row>
    <row r="495" spans="1:18" s="349" customFormat="1" ht="12.75">
      <c r="A495" s="348"/>
      <c r="B495" s="326"/>
      <c r="C495" s="326"/>
      <c r="D495" s="204"/>
      <c r="E495" s="240"/>
      <c r="F495" s="240"/>
      <c r="G495" s="337">
        <v>902</v>
      </c>
      <c r="H495" s="209" t="s">
        <v>84</v>
      </c>
      <c r="I495" s="210" t="s">
        <v>76</v>
      </c>
      <c r="J495" s="211" t="s">
        <v>780</v>
      </c>
      <c r="K495" s="234" t="s">
        <v>121</v>
      </c>
      <c r="L495" s="197">
        <v>1.9</v>
      </c>
      <c r="M495" s="197">
        <v>1.1000000000000001</v>
      </c>
      <c r="N495" s="197">
        <v>5.3</v>
      </c>
      <c r="O495" s="197">
        <v>0</v>
      </c>
      <c r="P495" s="197">
        <v>0</v>
      </c>
      <c r="Q495" s="197">
        <v>0</v>
      </c>
      <c r="R495" s="360"/>
    </row>
    <row r="496" spans="1:18" s="349" customFormat="1" ht="12.75">
      <c r="A496" s="348"/>
      <c r="B496" s="326"/>
      <c r="C496" s="326"/>
      <c r="D496" s="204"/>
      <c r="E496" s="240"/>
      <c r="F496" s="240"/>
      <c r="G496" s="337">
        <v>902</v>
      </c>
      <c r="H496" s="209" t="s">
        <v>84</v>
      </c>
      <c r="I496" s="210" t="s">
        <v>76</v>
      </c>
      <c r="J496" s="211" t="s">
        <v>849</v>
      </c>
      <c r="K496" s="212">
        <v>244</v>
      </c>
      <c r="L496" s="197">
        <v>119</v>
      </c>
      <c r="M496" s="197">
        <v>119</v>
      </c>
      <c r="N496" s="197">
        <v>126.5</v>
      </c>
      <c r="O496" s="197">
        <v>0</v>
      </c>
      <c r="P496" s="197">
        <v>0</v>
      </c>
      <c r="Q496" s="197">
        <v>0</v>
      </c>
      <c r="R496" s="360"/>
    </row>
    <row r="497" spans="1:18" s="349" customFormat="1" ht="12.75">
      <c r="A497" s="348"/>
      <c r="B497" s="326"/>
      <c r="C497" s="326"/>
      <c r="D497" s="204"/>
      <c r="E497" s="240"/>
      <c r="F497" s="240"/>
      <c r="G497" s="337">
        <v>902</v>
      </c>
      <c r="H497" s="209" t="s">
        <v>84</v>
      </c>
      <c r="I497" s="210" t="s">
        <v>76</v>
      </c>
      <c r="J497" s="211" t="s">
        <v>849</v>
      </c>
      <c r="K497" s="212">
        <v>247</v>
      </c>
      <c r="L497" s="197">
        <v>6.8</v>
      </c>
      <c r="M497" s="197">
        <v>6.8</v>
      </c>
      <c r="N497" s="197">
        <v>3.9</v>
      </c>
      <c r="O497" s="197">
        <v>0</v>
      </c>
      <c r="P497" s="197">
        <v>0</v>
      </c>
      <c r="Q497" s="197">
        <v>0</v>
      </c>
      <c r="R497" s="360"/>
    </row>
    <row r="498" spans="1:18" s="349" customFormat="1" ht="12.75">
      <c r="A498" s="348"/>
      <c r="B498" s="326"/>
      <c r="C498" s="326"/>
      <c r="D498" s="204"/>
      <c r="E498" s="240"/>
      <c r="F498" s="240"/>
      <c r="G498" s="337">
        <v>902</v>
      </c>
      <c r="H498" s="209" t="s">
        <v>84</v>
      </c>
      <c r="I498" s="210" t="s">
        <v>76</v>
      </c>
      <c r="J498" s="211" t="s">
        <v>849</v>
      </c>
      <c r="K498" s="212">
        <v>853</v>
      </c>
      <c r="L498" s="197">
        <v>0.1</v>
      </c>
      <c r="M498" s="197">
        <v>0.1</v>
      </c>
      <c r="N498" s="197">
        <v>0.1</v>
      </c>
      <c r="O498" s="197">
        <v>0</v>
      </c>
      <c r="P498" s="197">
        <v>0</v>
      </c>
      <c r="Q498" s="197">
        <v>0</v>
      </c>
      <c r="R498" s="360"/>
    </row>
    <row r="499" spans="1:18" s="349" customFormat="1" ht="12.75">
      <c r="A499" s="348"/>
      <c r="B499" s="326"/>
      <c r="C499" s="326"/>
      <c r="D499" s="204"/>
      <c r="E499" s="240"/>
      <c r="F499" s="240"/>
      <c r="G499" s="337">
        <v>902</v>
      </c>
      <c r="H499" s="209" t="s">
        <v>84</v>
      </c>
      <c r="I499" s="210" t="s">
        <v>76</v>
      </c>
      <c r="J499" s="211" t="s">
        <v>850</v>
      </c>
      <c r="K499" s="212">
        <v>244</v>
      </c>
      <c r="L499" s="197">
        <v>41.1</v>
      </c>
      <c r="M499" s="197">
        <v>41.1</v>
      </c>
      <c r="N499" s="197">
        <v>0</v>
      </c>
      <c r="O499" s="197">
        <v>0</v>
      </c>
      <c r="P499" s="197">
        <v>0</v>
      </c>
      <c r="Q499" s="197">
        <v>0</v>
      </c>
      <c r="R499" s="360"/>
    </row>
    <row r="500" spans="1:18" s="349" customFormat="1" ht="12.75">
      <c r="A500" s="348"/>
      <c r="B500" s="326"/>
      <c r="C500" s="326"/>
      <c r="D500" s="204"/>
      <c r="E500" s="240"/>
      <c r="F500" s="240"/>
      <c r="G500" s="337">
        <v>902</v>
      </c>
      <c r="H500" s="209" t="s">
        <v>84</v>
      </c>
      <c r="I500" s="210" t="s">
        <v>76</v>
      </c>
      <c r="J500" s="238" t="s">
        <v>851</v>
      </c>
      <c r="K500" s="212">
        <v>414</v>
      </c>
      <c r="L500" s="197">
        <v>282.5</v>
      </c>
      <c r="M500" s="197">
        <v>282.5</v>
      </c>
      <c r="N500" s="197">
        <v>0</v>
      </c>
      <c r="O500" s="197">
        <v>0</v>
      </c>
      <c r="P500" s="197">
        <v>0</v>
      </c>
      <c r="Q500" s="197">
        <v>0</v>
      </c>
      <c r="R500" s="360"/>
    </row>
    <row r="501" spans="1:18" s="349" customFormat="1" ht="12.75">
      <c r="A501" s="348"/>
      <c r="B501" s="326"/>
      <c r="C501" s="326"/>
      <c r="D501" s="204"/>
      <c r="E501" s="240"/>
      <c r="F501" s="240"/>
      <c r="G501" s="337">
        <v>902</v>
      </c>
      <c r="H501" s="209" t="s">
        <v>84</v>
      </c>
      <c r="I501" s="210" t="s">
        <v>76</v>
      </c>
      <c r="J501" s="211" t="s">
        <v>853</v>
      </c>
      <c r="K501" s="234" t="s">
        <v>806</v>
      </c>
      <c r="L501" s="197">
        <v>112</v>
      </c>
      <c r="M501" s="197">
        <v>112</v>
      </c>
      <c r="N501" s="197">
        <v>0</v>
      </c>
      <c r="O501" s="197">
        <v>0</v>
      </c>
      <c r="P501" s="197">
        <v>0</v>
      </c>
      <c r="Q501" s="197">
        <v>0</v>
      </c>
      <c r="R501" s="360"/>
    </row>
    <row r="502" spans="1:18" s="349" customFormat="1" ht="12.75">
      <c r="A502" s="348"/>
      <c r="B502" s="326"/>
      <c r="C502" s="326"/>
      <c r="D502" s="204"/>
      <c r="E502" s="240"/>
      <c r="F502" s="240"/>
      <c r="G502" s="337">
        <v>902</v>
      </c>
      <c r="H502" s="209" t="s">
        <v>84</v>
      </c>
      <c r="I502" s="210" t="s">
        <v>76</v>
      </c>
      <c r="J502" s="211" t="s">
        <v>854</v>
      </c>
      <c r="K502" s="234" t="s">
        <v>806</v>
      </c>
      <c r="L502" s="197">
        <v>284</v>
      </c>
      <c r="M502" s="197">
        <v>284</v>
      </c>
      <c r="N502" s="197">
        <v>0</v>
      </c>
      <c r="O502" s="197">
        <v>0</v>
      </c>
      <c r="P502" s="197">
        <v>0</v>
      </c>
      <c r="Q502" s="197">
        <v>0</v>
      </c>
      <c r="R502" s="360"/>
    </row>
    <row r="503" spans="1:18" s="349" customFormat="1" ht="12.75">
      <c r="A503" s="348"/>
      <c r="B503" s="326"/>
      <c r="C503" s="326"/>
      <c r="D503" s="204"/>
      <c r="E503" s="240"/>
      <c r="F503" s="240"/>
      <c r="G503" s="337">
        <v>902</v>
      </c>
      <c r="H503" s="209" t="s">
        <v>84</v>
      </c>
      <c r="I503" s="210" t="s">
        <v>76</v>
      </c>
      <c r="J503" s="238" t="s">
        <v>852</v>
      </c>
      <c r="K503" s="212">
        <v>414</v>
      </c>
      <c r="L503" s="197">
        <v>286.60000000000002</v>
      </c>
      <c r="M503" s="197">
        <v>286.60000000000002</v>
      </c>
      <c r="N503" s="197">
        <v>0</v>
      </c>
      <c r="O503" s="197">
        <v>0</v>
      </c>
      <c r="P503" s="197">
        <v>0</v>
      </c>
      <c r="Q503" s="197">
        <v>0</v>
      </c>
      <c r="R503" s="360"/>
    </row>
    <row r="504" spans="1:18" s="349" customFormat="1" ht="12.75">
      <c r="A504" s="348"/>
      <c r="B504" s="326"/>
      <c r="C504" s="326"/>
      <c r="D504" s="204"/>
      <c r="E504" s="240"/>
      <c r="F504" s="240"/>
      <c r="G504" s="337">
        <v>902</v>
      </c>
      <c r="H504" s="209" t="s">
        <v>84</v>
      </c>
      <c r="I504" s="210" t="s">
        <v>76</v>
      </c>
      <c r="J504" s="238" t="s">
        <v>856</v>
      </c>
      <c r="K504" s="212">
        <v>244</v>
      </c>
      <c r="L504" s="197">
        <v>62.9</v>
      </c>
      <c r="M504" s="197">
        <v>62.9</v>
      </c>
      <c r="N504" s="197">
        <v>0</v>
      </c>
      <c r="O504" s="197">
        <v>0</v>
      </c>
      <c r="P504" s="197">
        <v>0</v>
      </c>
      <c r="Q504" s="197">
        <v>0</v>
      </c>
      <c r="R504" s="360"/>
    </row>
    <row r="505" spans="1:18" s="349" customFormat="1" ht="12.75">
      <c r="A505" s="348"/>
      <c r="B505" s="326"/>
      <c r="C505" s="326"/>
      <c r="D505" s="204"/>
      <c r="E505" s="240"/>
      <c r="F505" s="240"/>
      <c r="G505" s="337">
        <v>902</v>
      </c>
      <c r="H505" s="209" t="s">
        <v>84</v>
      </c>
      <c r="I505" s="210" t="s">
        <v>76</v>
      </c>
      <c r="J505" s="238" t="s">
        <v>855</v>
      </c>
      <c r="K505" s="212">
        <v>244</v>
      </c>
      <c r="L505" s="197">
        <v>419.9</v>
      </c>
      <c r="M505" s="197">
        <v>419.9</v>
      </c>
      <c r="N505" s="197">
        <v>0</v>
      </c>
      <c r="O505" s="197">
        <v>0</v>
      </c>
      <c r="P505" s="197">
        <v>0</v>
      </c>
      <c r="Q505" s="197">
        <v>0</v>
      </c>
      <c r="R505" s="360"/>
    </row>
    <row r="506" spans="1:18" s="349" customFormat="1" ht="12.75">
      <c r="A506" s="348"/>
      <c r="B506" s="326"/>
      <c r="C506" s="326"/>
      <c r="D506" s="204"/>
      <c r="E506" s="240"/>
      <c r="F506" s="240"/>
      <c r="G506" s="337">
        <v>902</v>
      </c>
      <c r="H506" s="209" t="s">
        <v>84</v>
      </c>
      <c r="I506" s="210" t="s">
        <v>76</v>
      </c>
      <c r="J506" s="238" t="s">
        <v>858</v>
      </c>
      <c r="K506" s="212">
        <v>243</v>
      </c>
      <c r="L506" s="197">
        <v>52.9</v>
      </c>
      <c r="M506" s="197">
        <v>52.9</v>
      </c>
      <c r="N506" s="197">
        <v>0</v>
      </c>
      <c r="O506" s="197">
        <v>0</v>
      </c>
      <c r="P506" s="197">
        <v>0</v>
      </c>
      <c r="Q506" s="197">
        <v>0</v>
      </c>
      <c r="R506" s="360"/>
    </row>
    <row r="507" spans="1:18" s="349" customFormat="1" ht="12.75">
      <c r="A507" s="348"/>
      <c r="B507" s="326"/>
      <c r="C507" s="326"/>
      <c r="D507" s="204"/>
      <c r="E507" s="240"/>
      <c r="F507" s="240"/>
      <c r="G507" s="337">
        <v>902</v>
      </c>
      <c r="H507" s="209" t="s">
        <v>84</v>
      </c>
      <c r="I507" s="210" t="s">
        <v>76</v>
      </c>
      <c r="J507" s="238" t="s">
        <v>857</v>
      </c>
      <c r="K507" s="212">
        <v>243</v>
      </c>
      <c r="L507" s="197">
        <v>49</v>
      </c>
      <c r="M507" s="197">
        <v>49</v>
      </c>
      <c r="N507" s="197">
        <v>0</v>
      </c>
      <c r="O507" s="197">
        <v>0</v>
      </c>
      <c r="P507" s="197">
        <v>0</v>
      </c>
      <c r="Q507" s="197">
        <v>0</v>
      </c>
      <c r="R507" s="360"/>
    </row>
    <row r="508" spans="1:18" s="349" customFormat="1" ht="12.75">
      <c r="A508" s="348"/>
      <c r="B508" s="326"/>
      <c r="C508" s="326"/>
      <c r="D508" s="204"/>
      <c r="E508" s="240"/>
      <c r="F508" s="240"/>
      <c r="G508" s="337">
        <v>902</v>
      </c>
      <c r="H508" s="209" t="s">
        <v>84</v>
      </c>
      <c r="I508" s="210" t="s">
        <v>76</v>
      </c>
      <c r="J508" s="211" t="s">
        <v>977</v>
      </c>
      <c r="K508" s="234" t="s">
        <v>114</v>
      </c>
      <c r="L508" s="197">
        <v>0</v>
      </c>
      <c r="M508" s="197">
        <v>0</v>
      </c>
      <c r="N508" s="197">
        <v>1466.7</v>
      </c>
      <c r="O508" s="197">
        <v>1556</v>
      </c>
      <c r="P508" s="197">
        <v>0</v>
      </c>
      <c r="Q508" s="197">
        <v>0</v>
      </c>
      <c r="R508" s="360"/>
    </row>
    <row r="509" spans="1:18" s="349" customFormat="1" ht="12.75">
      <c r="A509" s="348"/>
      <c r="B509" s="326"/>
      <c r="C509" s="326"/>
      <c r="D509" s="204"/>
      <c r="E509" s="240"/>
      <c r="F509" s="240"/>
      <c r="G509" s="337">
        <v>902</v>
      </c>
      <c r="H509" s="209" t="s">
        <v>84</v>
      </c>
      <c r="I509" s="210" t="s">
        <v>76</v>
      </c>
      <c r="J509" s="211" t="s">
        <v>1072</v>
      </c>
      <c r="K509" s="234" t="s">
        <v>806</v>
      </c>
      <c r="L509" s="197">
        <v>0</v>
      </c>
      <c r="M509" s="197">
        <v>0</v>
      </c>
      <c r="N509" s="197">
        <v>0</v>
      </c>
      <c r="O509" s="197">
        <v>109.7</v>
      </c>
      <c r="P509" s="197">
        <v>0</v>
      </c>
      <c r="Q509" s="197">
        <v>0</v>
      </c>
      <c r="R509" s="360"/>
    </row>
    <row r="510" spans="1:18" s="349" customFormat="1" ht="12.75">
      <c r="A510" s="348"/>
      <c r="B510" s="326"/>
      <c r="C510" s="326"/>
      <c r="D510" s="204"/>
      <c r="E510" s="240"/>
      <c r="F510" s="240"/>
      <c r="G510" s="337">
        <v>902</v>
      </c>
      <c r="H510" s="209" t="s">
        <v>84</v>
      </c>
      <c r="I510" s="210" t="s">
        <v>76</v>
      </c>
      <c r="J510" s="211" t="s">
        <v>1073</v>
      </c>
      <c r="K510" s="234" t="s">
        <v>806</v>
      </c>
      <c r="L510" s="197">
        <v>0</v>
      </c>
      <c r="M510" s="197">
        <v>0</v>
      </c>
      <c r="N510" s="197">
        <v>0</v>
      </c>
      <c r="O510" s="197">
        <v>193.4</v>
      </c>
      <c r="P510" s="197">
        <v>0</v>
      </c>
      <c r="Q510" s="197">
        <v>0</v>
      </c>
      <c r="R510" s="360"/>
    </row>
    <row r="511" spans="1:18" s="349" customFormat="1" ht="12.75">
      <c r="A511" s="348"/>
      <c r="B511" s="326"/>
      <c r="C511" s="326"/>
      <c r="D511" s="204"/>
      <c r="E511" s="240"/>
      <c r="F511" s="240"/>
      <c r="G511" s="337">
        <v>902</v>
      </c>
      <c r="H511" s="209" t="s">
        <v>84</v>
      </c>
      <c r="I511" s="210" t="s">
        <v>76</v>
      </c>
      <c r="J511" s="211" t="s">
        <v>1089</v>
      </c>
      <c r="K511" s="234" t="s">
        <v>806</v>
      </c>
      <c r="L511" s="197">
        <v>0</v>
      </c>
      <c r="M511" s="197">
        <v>0</v>
      </c>
      <c r="N511" s="197">
        <v>0</v>
      </c>
      <c r="O511" s="197">
        <v>205.3</v>
      </c>
      <c r="P511" s="197">
        <v>0</v>
      </c>
      <c r="Q511" s="197">
        <v>0</v>
      </c>
      <c r="R511" s="360"/>
    </row>
    <row r="512" spans="1:18" s="349" customFormat="1" ht="12.75">
      <c r="A512" s="348"/>
      <c r="B512" s="326"/>
      <c r="C512" s="326"/>
      <c r="D512" s="204"/>
      <c r="E512" s="240"/>
      <c r="F512" s="240"/>
      <c r="G512" s="337">
        <v>902</v>
      </c>
      <c r="H512" s="209" t="s">
        <v>84</v>
      </c>
      <c r="I512" s="210" t="s">
        <v>76</v>
      </c>
      <c r="J512" s="211" t="s">
        <v>1074</v>
      </c>
      <c r="K512" s="234" t="s">
        <v>114</v>
      </c>
      <c r="L512" s="197">
        <v>0</v>
      </c>
      <c r="M512" s="197">
        <v>0</v>
      </c>
      <c r="N512" s="197">
        <v>0</v>
      </c>
      <c r="O512" s="197">
        <v>0</v>
      </c>
      <c r="P512" s="197">
        <v>0</v>
      </c>
      <c r="Q512" s="197">
        <v>250</v>
      </c>
      <c r="R512" s="360"/>
    </row>
    <row r="513" spans="1:18" s="349" customFormat="1" ht="12.75">
      <c r="A513" s="348"/>
      <c r="B513" s="326"/>
      <c r="C513" s="326"/>
      <c r="D513" s="204"/>
      <c r="E513" s="240"/>
      <c r="F513" s="240"/>
      <c r="G513" s="337">
        <v>902</v>
      </c>
      <c r="H513" s="209" t="s">
        <v>84</v>
      </c>
      <c r="I513" s="210" t="s">
        <v>76</v>
      </c>
      <c r="J513" s="211" t="s">
        <v>1075</v>
      </c>
      <c r="K513" s="234" t="s">
        <v>114</v>
      </c>
      <c r="L513" s="197">
        <v>0</v>
      </c>
      <c r="M513" s="197">
        <v>0</v>
      </c>
      <c r="N513" s="197">
        <v>0</v>
      </c>
      <c r="O513" s="197">
        <v>0</v>
      </c>
      <c r="P513" s="197">
        <v>0</v>
      </c>
      <c r="Q513" s="197">
        <v>1927.2</v>
      </c>
      <c r="R513" s="360"/>
    </row>
    <row r="514" spans="1:18" s="349" customFormat="1" ht="12.75">
      <c r="A514" s="348"/>
      <c r="B514" s="326"/>
      <c r="C514" s="326"/>
      <c r="D514" s="204"/>
      <c r="E514" s="240"/>
      <c r="F514" s="240"/>
      <c r="G514" s="253">
        <v>902</v>
      </c>
      <c r="H514" s="209" t="s">
        <v>84</v>
      </c>
      <c r="I514" s="210" t="s">
        <v>76</v>
      </c>
      <c r="J514" s="211" t="s">
        <v>1081</v>
      </c>
      <c r="K514" s="212">
        <v>414</v>
      </c>
      <c r="L514" s="197">
        <v>0</v>
      </c>
      <c r="M514" s="197">
        <v>0</v>
      </c>
      <c r="N514" s="197">
        <v>0</v>
      </c>
      <c r="O514" s="197">
        <v>0</v>
      </c>
      <c r="P514" s="197">
        <v>0</v>
      </c>
      <c r="Q514" s="197">
        <v>73025.600000000006</v>
      </c>
      <c r="R514" s="360"/>
    </row>
    <row r="515" spans="1:18" s="349" customFormat="1" ht="106.5" customHeight="1">
      <c r="A515" s="348"/>
      <c r="B515" s="343">
        <v>301020048</v>
      </c>
      <c r="C515" s="326" t="s">
        <v>754</v>
      </c>
      <c r="D515" s="204"/>
      <c r="E515" s="240"/>
      <c r="F515" s="240"/>
      <c r="G515" s="337"/>
      <c r="H515" s="209"/>
      <c r="I515" s="210"/>
      <c r="J515" s="238"/>
      <c r="K515" s="212"/>
      <c r="L515" s="198">
        <f>SUM(L521:L529)</f>
        <v>40239.299999999996</v>
      </c>
      <c r="M515" s="198">
        <f t="shared" ref="M515:Q515" si="31">SUM(M521:M529)</f>
        <v>40237.899999999994</v>
      </c>
      <c r="N515" s="198">
        <f t="shared" si="31"/>
        <v>575.40000000000009</v>
      </c>
      <c r="O515" s="198">
        <f t="shared" si="31"/>
        <v>418.29999999999995</v>
      </c>
      <c r="P515" s="198">
        <f t="shared" si="31"/>
        <v>0</v>
      </c>
      <c r="Q515" s="198">
        <f t="shared" si="31"/>
        <v>0</v>
      </c>
      <c r="R515" s="348"/>
    </row>
    <row r="516" spans="1:18" s="349" customFormat="1" ht="63.75">
      <c r="A516" s="348"/>
      <c r="B516" s="326"/>
      <c r="C516" s="326"/>
      <c r="D516" s="204" t="s">
        <v>762</v>
      </c>
      <c r="E516" s="357" t="s">
        <v>152</v>
      </c>
      <c r="F516" s="240" t="s">
        <v>763</v>
      </c>
      <c r="G516" s="337"/>
      <c r="H516" s="209"/>
      <c r="I516" s="210"/>
      <c r="J516" s="238"/>
      <c r="K516" s="212"/>
      <c r="L516" s="197"/>
      <c r="M516" s="197"/>
      <c r="N516" s="197"/>
      <c r="O516" s="197"/>
      <c r="P516" s="197"/>
      <c r="Q516" s="197"/>
      <c r="R516" s="348"/>
    </row>
    <row r="517" spans="1:18" s="349" customFormat="1" ht="63.75">
      <c r="A517" s="348"/>
      <c r="B517" s="326"/>
      <c r="C517" s="326"/>
      <c r="D517" s="204" t="s">
        <v>901</v>
      </c>
      <c r="E517" s="357" t="s">
        <v>152</v>
      </c>
      <c r="F517" s="240" t="s">
        <v>902</v>
      </c>
      <c r="G517" s="337"/>
      <c r="H517" s="209"/>
      <c r="I517" s="210"/>
      <c r="J517" s="238"/>
      <c r="K517" s="212"/>
      <c r="L517" s="197"/>
      <c r="M517" s="197"/>
      <c r="N517" s="197"/>
      <c r="O517" s="197"/>
      <c r="P517" s="197"/>
      <c r="Q517" s="197"/>
      <c r="R517" s="348"/>
    </row>
    <row r="518" spans="1:18" s="349" customFormat="1" ht="63.75">
      <c r="A518" s="348"/>
      <c r="B518" s="326"/>
      <c r="C518" s="326"/>
      <c r="D518" s="204" t="s">
        <v>903</v>
      </c>
      <c r="E518" s="357" t="s">
        <v>152</v>
      </c>
      <c r="F518" s="240" t="s">
        <v>905</v>
      </c>
      <c r="G518" s="337"/>
      <c r="H518" s="209"/>
      <c r="I518" s="210"/>
      <c r="J518" s="238"/>
      <c r="K518" s="212"/>
      <c r="L518" s="197"/>
      <c r="M518" s="197"/>
      <c r="N518" s="197"/>
      <c r="O518" s="197"/>
      <c r="P518" s="197"/>
      <c r="Q518" s="197"/>
      <c r="R518" s="348"/>
    </row>
    <row r="519" spans="1:18" s="349" customFormat="1" ht="63.75">
      <c r="A519" s="348"/>
      <c r="B519" s="326"/>
      <c r="C519" s="326"/>
      <c r="D519" s="204" t="s">
        <v>904</v>
      </c>
      <c r="E519" s="357" t="s">
        <v>152</v>
      </c>
      <c r="F519" s="240" t="s">
        <v>907</v>
      </c>
      <c r="G519" s="337"/>
      <c r="H519" s="209"/>
      <c r="I519" s="210"/>
      <c r="J519" s="238"/>
      <c r="K519" s="212"/>
      <c r="L519" s="197"/>
      <c r="M519" s="197"/>
      <c r="N519" s="197"/>
      <c r="O519" s="197"/>
      <c r="P519" s="197"/>
      <c r="Q519" s="197"/>
      <c r="R519" s="348"/>
    </row>
    <row r="520" spans="1:18" s="349" customFormat="1" ht="63.75">
      <c r="A520" s="348"/>
      <c r="B520" s="326"/>
      <c r="C520" s="326"/>
      <c r="D520" s="204" t="s">
        <v>906</v>
      </c>
      <c r="E520" s="357" t="s">
        <v>152</v>
      </c>
      <c r="F520" s="240" t="s">
        <v>907</v>
      </c>
      <c r="G520" s="337"/>
      <c r="H520" s="209"/>
      <c r="I520" s="210"/>
      <c r="J520" s="238"/>
      <c r="K520" s="212"/>
      <c r="L520" s="197"/>
      <c r="M520" s="197"/>
      <c r="N520" s="197"/>
      <c r="O520" s="197"/>
      <c r="P520" s="197"/>
      <c r="Q520" s="197"/>
      <c r="R520" s="348"/>
    </row>
    <row r="521" spans="1:18" s="349" customFormat="1" ht="12.75">
      <c r="A521" s="348"/>
      <c r="B521" s="326"/>
      <c r="C521" s="326"/>
      <c r="D521" s="204"/>
      <c r="E521" s="240"/>
      <c r="F521" s="240"/>
      <c r="G521" s="337">
        <v>902</v>
      </c>
      <c r="H521" s="209" t="s">
        <v>75</v>
      </c>
      <c r="I521" s="210" t="s">
        <v>83</v>
      </c>
      <c r="J521" s="238" t="s">
        <v>753</v>
      </c>
      <c r="K521" s="212">
        <v>129</v>
      </c>
      <c r="L521" s="197">
        <v>2.1</v>
      </c>
      <c r="M521" s="197">
        <v>1.6</v>
      </c>
      <c r="N521" s="197">
        <v>4.5</v>
      </c>
      <c r="O521" s="197">
        <v>2</v>
      </c>
      <c r="P521" s="197">
        <v>0</v>
      </c>
      <c r="Q521" s="197">
        <v>0</v>
      </c>
      <c r="R521" s="348"/>
    </row>
    <row r="522" spans="1:18" s="349" customFormat="1" ht="12.75">
      <c r="A522" s="348"/>
      <c r="B522" s="326"/>
      <c r="C522" s="326"/>
      <c r="D522" s="204"/>
      <c r="E522" s="240"/>
      <c r="F522" s="240"/>
      <c r="G522" s="337">
        <v>902</v>
      </c>
      <c r="H522" s="209" t="s">
        <v>75</v>
      </c>
      <c r="I522" s="210" t="s">
        <v>83</v>
      </c>
      <c r="J522" s="238" t="s">
        <v>810</v>
      </c>
      <c r="K522" s="212">
        <v>129</v>
      </c>
      <c r="L522" s="197">
        <v>0.9</v>
      </c>
      <c r="M522" s="197">
        <v>0</v>
      </c>
      <c r="N522" s="197">
        <v>5</v>
      </c>
      <c r="O522" s="197">
        <v>9.8000000000000007</v>
      </c>
      <c r="P522" s="197">
        <v>0</v>
      </c>
      <c r="Q522" s="197">
        <v>0</v>
      </c>
      <c r="R522" s="348"/>
    </row>
    <row r="523" spans="1:18" s="349" customFormat="1" ht="12.75">
      <c r="A523" s="348"/>
      <c r="B523" s="326"/>
      <c r="C523" s="326"/>
      <c r="D523" s="204"/>
      <c r="E523" s="240"/>
      <c r="F523" s="240"/>
      <c r="G523" s="253">
        <v>902</v>
      </c>
      <c r="H523" s="209" t="s">
        <v>84</v>
      </c>
      <c r="I523" s="210" t="s">
        <v>76</v>
      </c>
      <c r="J523" s="211" t="s">
        <v>859</v>
      </c>
      <c r="K523" s="212">
        <v>812</v>
      </c>
      <c r="L523" s="197">
        <v>39849.300000000003</v>
      </c>
      <c r="M523" s="197">
        <v>39849.300000000003</v>
      </c>
      <c r="N523" s="197">
        <v>0</v>
      </c>
      <c r="O523" s="197">
        <v>0</v>
      </c>
      <c r="P523" s="197">
        <v>0</v>
      </c>
      <c r="Q523" s="197">
        <v>0</v>
      </c>
      <c r="R523" s="348"/>
    </row>
    <row r="524" spans="1:18" s="349" customFormat="1" ht="12.75">
      <c r="A524" s="348"/>
      <c r="B524" s="326"/>
      <c r="C524" s="326"/>
      <c r="D524" s="204"/>
      <c r="E524" s="240"/>
      <c r="F524" s="240"/>
      <c r="G524" s="253">
        <v>905</v>
      </c>
      <c r="H524" s="210" t="s">
        <v>75</v>
      </c>
      <c r="I524" s="210" t="s">
        <v>104</v>
      </c>
      <c r="J524" s="211" t="s">
        <v>1090</v>
      </c>
      <c r="K524" s="210" t="s">
        <v>120</v>
      </c>
      <c r="L524" s="196">
        <v>120.6</v>
      </c>
      <c r="M524" s="196">
        <v>120.6</v>
      </c>
      <c r="N524" s="196">
        <v>201.5</v>
      </c>
      <c r="O524" s="196">
        <v>193.8</v>
      </c>
      <c r="P524" s="196">
        <v>0</v>
      </c>
      <c r="Q524" s="196">
        <v>0</v>
      </c>
      <c r="R524" s="348"/>
    </row>
    <row r="525" spans="1:18" s="349" customFormat="1" ht="12.75">
      <c r="A525" s="348"/>
      <c r="B525" s="326"/>
      <c r="C525" s="326"/>
      <c r="D525" s="204"/>
      <c r="E525" s="240"/>
      <c r="F525" s="240"/>
      <c r="G525" s="253">
        <v>910</v>
      </c>
      <c r="H525" s="210" t="s">
        <v>75</v>
      </c>
      <c r="I525" s="210" t="s">
        <v>104</v>
      </c>
      <c r="J525" s="211" t="s">
        <v>1132</v>
      </c>
      <c r="K525" s="212">
        <v>853</v>
      </c>
      <c r="L525" s="196">
        <v>0.1</v>
      </c>
      <c r="M525" s="196">
        <v>0.1</v>
      </c>
      <c r="N525" s="196">
        <v>0</v>
      </c>
      <c r="O525" s="196">
        <v>0</v>
      </c>
      <c r="P525" s="196">
        <v>0</v>
      </c>
      <c r="Q525" s="196">
        <v>0</v>
      </c>
      <c r="R525" s="348"/>
    </row>
    <row r="526" spans="1:18" s="349" customFormat="1" ht="12.75">
      <c r="A526" s="348"/>
      <c r="B526" s="326"/>
      <c r="C526" s="326"/>
      <c r="D526" s="204"/>
      <c r="E526" s="240"/>
      <c r="F526" s="240"/>
      <c r="G526" s="253">
        <v>910</v>
      </c>
      <c r="H526" s="210" t="s">
        <v>75</v>
      </c>
      <c r="I526" s="210" t="s">
        <v>104</v>
      </c>
      <c r="J526" s="211" t="s">
        <v>1133</v>
      </c>
      <c r="K526" s="212">
        <v>242</v>
      </c>
      <c r="L526" s="196">
        <v>0.4</v>
      </c>
      <c r="M526" s="196">
        <v>0.4</v>
      </c>
      <c r="N526" s="196">
        <v>0</v>
      </c>
      <c r="O526" s="196">
        <v>0</v>
      </c>
      <c r="P526" s="196">
        <v>0</v>
      </c>
      <c r="Q526" s="196">
        <v>0</v>
      </c>
      <c r="R526" s="348"/>
    </row>
    <row r="527" spans="1:18" s="349" customFormat="1" ht="12.75">
      <c r="A527" s="348"/>
      <c r="B527" s="326"/>
      <c r="C527" s="326"/>
      <c r="D527" s="204"/>
      <c r="E527" s="240"/>
      <c r="F527" s="240"/>
      <c r="G527" s="253">
        <v>910</v>
      </c>
      <c r="H527" s="210" t="s">
        <v>75</v>
      </c>
      <c r="I527" s="210" t="s">
        <v>104</v>
      </c>
      <c r="J527" s="211" t="s">
        <v>1132</v>
      </c>
      <c r="K527" s="212">
        <v>129</v>
      </c>
      <c r="L527" s="196">
        <v>170.7</v>
      </c>
      <c r="M527" s="196">
        <v>170.7</v>
      </c>
      <c r="N527" s="196">
        <v>137.30000000000001</v>
      </c>
      <c r="O527" s="196">
        <v>60.4</v>
      </c>
      <c r="P527" s="196">
        <v>0</v>
      </c>
      <c r="Q527" s="196">
        <v>0</v>
      </c>
      <c r="R527" s="348"/>
    </row>
    <row r="528" spans="1:18" s="349" customFormat="1" ht="12.75">
      <c r="A528" s="348"/>
      <c r="B528" s="326"/>
      <c r="C528" s="326"/>
      <c r="D528" s="204"/>
      <c r="E528" s="240"/>
      <c r="F528" s="240"/>
      <c r="G528" s="253">
        <v>910</v>
      </c>
      <c r="H528" s="210" t="s">
        <v>75</v>
      </c>
      <c r="I528" s="210" t="s">
        <v>104</v>
      </c>
      <c r="J528" s="211" t="s">
        <v>1133</v>
      </c>
      <c r="K528" s="212">
        <v>129</v>
      </c>
      <c r="L528" s="196">
        <v>95.2</v>
      </c>
      <c r="M528" s="196">
        <v>95.2</v>
      </c>
      <c r="N528" s="196">
        <v>149.4</v>
      </c>
      <c r="O528" s="196">
        <v>95.4</v>
      </c>
      <c r="P528" s="196">
        <v>0</v>
      </c>
      <c r="Q528" s="196">
        <v>0</v>
      </c>
      <c r="R528" s="348"/>
    </row>
    <row r="529" spans="1:18" s="349" customFormat="1" ht="12.75">
      <c r="A529" s="348"/>
      <c r="B529" s="326"/>
      <c r="C529" s="326"/>
      <c r="D529" s="204"/>
      <c r="E529" s="240"/>
      <c r="F529" s="240"/>
      <c r="G529" s="253">
        <v>910</v>
      </c>
      <c r="H529" s="210" t="s">
        <v>75</v>
      </c>
      <c r="I529" s="210" t="s">
        <v>104</v>
      </c>
      <c r="J529" s="211" t="s">
        <v>1133</v>
      </c>
      <c r="K529" s="212">
        <v>244</v>
      </c>
      <c r="L529" s="196">
        <v>0</v>
      </c>
      <c r="M529" s="196">
        <v>0</v>
      </c>
      <c r="N529" s="196">
        <v>77.7</v>
      </c>
      <c r="O529" s="196">
        <v>56.9</v>
      </c>
      <c r="P529" s="196">
        <v>0</v>
      </c>
      <c r="Q529" s="196">
        <v>0</v>
      </c>
      <c r="R529" s="348"/>
    </row>
    <row r="530" spans="1:18" s="349" customFormat="1" ht="94.5" customHeight="1">
      <c r="A530" s="348"/>
      <c r="B530" s="343">
        <v>301020049</v>
      </c>
      <c r="C530" s="350" t="s">
        <v>18</v>
      </c>
      <c r="D530" s="204"/>
      <c r="E530" s="240"/>
      <c r="F530" s="240"/>
      <c r="G530" s="337"/>
      <c r="H530" s="209"/>
      <c r="I530" s="210"/>
      <c r="J530" s="238"/>
      <c r="K530" s="212"/>
      <c r="L530" s="198">
        <f>SUM(L536:L540)</f>
        <v>1290.2</v>
      </c>
      <c r="M530" s="198">
        <f t="shared" ref="M530:Q530" si="32">SUM(M536:M540)</f>
        <v>1285.8</v>
      </c>
      <c r="N530" s="198">
        <f t="shared" si="32"/>
        <v>1648.1000000000001</v>
      </c>
      <c r="O530" s="198">
        <f t="shared" si="32"/>
        <v>1200.5</v>
      </c>
      <c r="P530" s="198">
        <f t="shared" si="32"/>
        <v>0</v>
      </c>
      <c r="Q530" s="198">
        <f t="shared" si="32"/>
        <v>0</v>
      </c>
      <c r="R530" s="348"/>
    </row>
    <row r="531" spans="1:18" s="349" customFormat="1" ht="63.75">
      <c r="A531" s="348"/>
      <c r="B531" s="326"/>
      <c r="C531" s="326"/>
      <c r="D531" s="204" t="s">
        <v>762</v>
      </c>
      <c r="E531" s="357" t="s">
        <v>152</v>
      </c>
      <c r="F531" s="240" t="s">
        <v>763</v>
      </c>
      <c r="G531" s="337"/>
      <c r="H531" s="209"/>
      <c r="I531" s="210"/>
      <c r="J531" s="238"/>
      <c r="K531" s="212"/>
      <c r="L531" s="197"/>
      <c r="M531" s="197"/>
      <c r="N531" s="197"/>
      <c r="O531" s="197"/>
      <c r="P531" s="197"/>
      <c r="Q531" s="197"/>
      <c r="R531" s="348"/>
    </row>
    <row r="532" spans="1:18" s="349" customFormat="1" ht="63.75">
      <c r="A532" s="348"/>
      <c r="B532" s="326"/>
      <c r="C532" s="326"/>
      <c r="D532" s="204" t="s">
        <v>901</v>
      </c>
      <c r="E532" s="357" t="s">
        <v>152</v>
      </c>
      <c r="F532" s="240" t="s">
        <v>902</v>
      </c>
      <c r="G532" s="337"/>
      <c r="H532" s="209"/>
      <c r="I532" s="210"/>
      <c r="J532" s="238"/>
      <c r="K532" s="212"/>
      <c r="L532" s="197"/>
      <c r="M532" s="197"/>
      <c r="N532" s="197"/>
      <c r="O532" s="197"/>
      <c r="P532" s="197"/>
      <c r="Q532" s="197"/>
      <c r="R532" s="348"/>
    </row>
    <row r="533" spans="1:18" s="349" customFormat="1" ht="63.75">
      <c r="A533" s="348"/>
      <c r="B533" s="326"/>
      <c r="C533" s="326"/>
      <c r="D533" s="204" t="s">
        <v>909</v>
      </c>
      <c r="E533" s="357" t="s">
        <v>152</v>
      </c>
      <c r="F533" s="240" t="s">
        <v>905</v>
      </c>
      <c r="G533" s="337"/>
      <c r="H533" s="209"/>
      <c r="I533" s="210"/>
      <c r="J533" s="238"/>
      <c r="K533" s="212"/>
      <c r="L533" s="197"/>
      <c r="M533" s="197"/>
      <c r="N533" s="197"/>
      <c r="O533" s="197"/>
      <c r="P533" s="197"/>
      <c r="Q533" s="197"/>
      <c r="R533" s="348"/>
    </row>
    <row r="534" spans="1:18" s="349" customFormat="1" ht="63.75">
      <c r="A534" s="348"/>
      <c r="B534" s="326"/>
      <c r="C534" s="326"/>
      <c r="D534" s="204" t="s">
        <v>904</v>
      </c>
      <c r="E534" s="357" t="s">
        <v>152</v>
      </c>
      <c r="F534" s="240" t="s">
        <v>907</v>
      </c>
      <c r="G534" s="337"/>
      <c r="H534" s="209"/>
      <c r="I534" s="210"/>
      <c r="J534" s="238"/>
      <c r="K534" s="212"/>
      <c r="L534" s="197"/>
      <c r="M534" s="197"/>
      <c r="N534" s="197"/>
      <c r="O534" s="197"/>
      <c r="P534" s="197"/>
      <c r="Q534" s="197"/>
      <c r="R534" s="348"/>
    </row>
    <row r="535" spans="1:18" s="349" customFormat="1" ht="63.75">
      <c r="A535" s="348"/>
      <c r="B535" s="326"/>
      <c r="C535" s="326"/>
      <c r="D535" s="204" t="s">
        <v>906</v>
      </c>
      <c r="E535" s="357" t="s">
        <v>152</v>
      </c>
      <c r="F535" s="240" t="s">
        <v>907</v>
      </c>
      <c r="G535" s="337"/>
      <c r="H535" s="209"/>
      <c r="I535" s="210"/>
      <c r="J535" s="238"/>
      <c r="K535" s="212"/>
      <c r="L535" s="197"/>
      <c r="M535" s="197"/>
      <c r="N535" s="197"/>
      <c r="O535" s="197"/>
      <c r="P535" s="197"/>
      <c r="Q535" s="197"/>
      <c r="R535" s="348"/>
    </row>
    <row r="536" spans="1:18" s="349" customFormat="1" ht="12.75">
      <c r="A536" s="348"/>
      <c r="B536" s="326"/>
      <c r="C536" s="326"/>
      <c r="D536" s="204"/>
      <c r="E536" s="240"/>
      <c r="F536" s="240"/>
      <c r="G536" s="337">
        <v>902</v>
      </c>
      <c r="H536" s="209" t="s">
        <v>75</v>
      </c>
      <c r="I536" s="210" t="s">
        <v>83</v>
      </c>
      <c r="J536" s="238" t="s">
        <v>810</v>
      </c>
      <c r="K536" s="212">
        <v>121</v>
      </c>
      <c r="L536" s="197">
        <v>3.1</v>
      </c>
      <c r="M536" s="197">
        <v>0</v>
      </c>
      <c r="N536" s="197">
        <v>16.600000000000001</v>
      </c>
      <c r="O536" s="197">
        <v>32.299999999999997</v>
      </c>
      <c r="P536" s="197">
        <v>0</v>
      </c>
      <c r="Q536" s="197">
        <v>0</v>
      </c>
      <c r="R536" s="348"/>
    </row>
    <row r="537" spans="1:18" s="349" customFormat="1" ht="12.75">
      <c r="A537" s="348"/>
      <c r="B537" s="326"/>
      <c r="C537" s="326"/>
      <c r="D537" s="204"/>
      <c r="E537" s="240"/>
      <c r="F537" s="240"/>
      <c r="G537" s="337">
        <v>902</v>
      </c>
      <c r="H537" s="209" t="s">
        <v>75</v>
      </c>
      <c r="I537" s="210" t="s">
        <v>83</v>
      </c>
      <c r="J537" s="238" t="s">
        <v>753</v>
      </c>
      <c r="K537" s="212">
        <v>121</v>
      </c>
      <c r="L537" s="197">
        <v>6.7</v>
      </c>
      <c r="M537" s="197">
        <v>5.4</v>
      </c>
      <c r="N537" s="197">
        <v>15</v>
      </c>
      <c r="O537" s="197">
        <v>6.5</v>
      </c>
      <c r="P537" s="197">
        <v>0</v>
      </c>
      <c r="Q537" s="197">
        <v>0</v>
      </c>
      <c r="R537" s="348"/>
    </row>
    <row r="538" spans="1:18" s="349" customFormat="1" ht="12.75">
      <c r="A538" s="348"/>
      <c r="B538" s="326"/>
      <c r="C538" s="326"/>
      <c r="D538" s="204"/>
      <c r="E538" s="240"/>
      <c r="F538" s="240"/>
      <c r="G538" s="403" t="s">
        <v>103</v>
      </c>
      <c r="H538" s="234" t="s">
        <v>75</v>
      </c>
      <c r="I538" s="234" t="s">
        <v>104</v>
      </c>
      <c r="J538" s="211" t="s">
        <v>1090</v>
      </c>
      <c r="K538" s="288" t="s">
        <v>119</v>
      </c>
      <c r="L538" s="197">
        <v>399.4</v>
      </c>
      <c r="M538" s="197">
        <v>399.4</v>
      </c>
      <c r="N538" s="197">
        <v>667</v>
      </c>
      <c r="O538" s="197">
        <v>641.70000000000005</v>
      </c>
      <c r="P538" s="197">
        <v>0</v>
      </c>
      <c r="Q538" s="197">
        <v>0</v>
      </c>
      <c r="R538" s="348"/>
    </row>
    <row r="539" spans="1:18" s="349" customFormat="1" ht="12.75">
      <c r="A539" s="348"/>
      <c r="B539" s="326"/>
      <c r="C539" s="326"/>
      <c r="D539" s="204"/>
      <c r="E539" s="240"/>
      <c r="F539" s="240"/>
      <c r="G539" s="253">
        <v>910</v>
      </c>
      <c r="H539" s="210" t="s">
        <v>75</v>
      </c>
      <c r="I539" s="210" t="s">
        <v>104</v>
      </c>
      <c r="J539" s="211" t="s">
        <v>1132</v>
      </c>
      <c r="K539" s="212">
        <v>121</v>
      </c>
      <c r="L539" s="196">
        <v>565</v>
      </c>
      <c r="M539" s="196">
        <v>565</v>
      </c>
      <c r="N539" s="196">
        <v>454.8</v>
      </c>
      <c r="O539" s="196">
        <v>200</v>
      </c>
      <c r="P539" s="196">
        <v>0</v>
      </c>
      <c r="Q539" s="196">
        <v>0</v>
      </c>
      <c r="R539" s="348"/>
    </row>
    <row r="540" spans="1:18" s="349" customFormat="1" ht="12.75">
      <c r="A540" s="348"/>
      <c r="B540" s="326"/>
      <c r="C540" s="326"/>
      <c r="D540" s="204"/>
      <c r="E540" s="240"/>
      <c r="F540" s="240"/>
      <c r="G540" s="253">
        <v>910</v>
      </c>
      <c r="H540" s="210" t="s">
        <v>75</v>
      </c>
      <c r="I540" s="210" t="s">
        <v>104</v>
      </c>
      <c r="J540" s="211" t="s">
        <v>1133</v>
      </c>
      <c r="K540" s="212">
        <v>121</v>
      </c>
      <c r="L540" s="196">
        <v>316</v>
      </c>
      <c r="M540" s="196">
        <v>316</v>
      </c>
      <c r="N540" s="196">
        <v>494.7</v>
      </c>
      <c r="O540" s="196">
        <v>320</v>
      </c>
      <c r="P540" s="196">
        <v>0</v>
      </c>
      <c r="Q540" s="196">
        <v>0</v>
      </c>
      <c r="R540" s="348"/>
    </row>
    <row r="541" spans="1:18" s="349" customFormat="1" ht="27" customHeight="1">
      <c r="A541" s="348"/>
      <c r="B541" s="451" t="s">
        <v>725</v>
      </c>
      <c r="C541" s="451"/>
      <c r="D541" s="451"/>
      <c r="E541" s="451"/>
      <c r="F541" s="451"/>
      <c r="G541" s="451"/>
      <c r="H541" s="451"/>
      <c r="I541" s="451"/>
      <c r="J541" s="451"/>
      <c r="K541" s="451"/>
      <c r="L541" s="451"/>
      <c r="M541" s="451"/>
      <c r="N541" s="451"/>
      <c r="O541" s="451"/>
      <c r="P541" s="451"/>
      <c r="Q541" s="451"/>
      <c r="R541" s="348"/>
    </row>
    <row r="542" spans="1:18" ht="12.75">
      <c r="A542" s="323"/>
      <c r="B542" s="273">
        <v>302000000</v>
      </c>
      <c r="C542" s="326"/>
      <c r="D542" s="267"/>
      <c r="E542" s="267"/>
      <c r="F542" s="267"/>
      <c r="G542" s="404"/>
      <c r="H542" s="267"/>
      <c r="I542" s="267"/>
      <c r="J542" s="267"/>
      <c r="K542" s="267"/>
      <c r="L542" s="198">
        <f t="shared" ref="L542:Q542" si="33">L543+L724+L741+L746+L753+L795+L813+L818+L821</f>
        <v>237794.3</v>
      </c>
      <c r="M542" s="198">
        <f t="shared" si="33"/>
        <v>233587.59999999998</v>
      </c>
      <c r="N542" s="198">
        <f t="shared" si="33"/>
        <v>222609.00000000003</v>
      </c>
      <c r="O542" s="198">
        <f t="shared" si="33"/>
        <v>226151.80000000002</v>
      </c>
      <c r="P542" s="198">
        <f t="shared" si="33"/>
        <v>206429.80000000002</v>
      </c>
      <c r="Q542" s="198">
        <f t="shared" si="33"/>
        <v>183277.39999999997</v>
      </c>
      <c r="R542" s="323"/>
    </row>
    <row r="543" spans="1:18" ht="101.25" customHeight="1">
      <c r="A543" s="323"/>
      <c r="B543" s="273">
        <v>302000001</v>
      </c>
      <c r="C543" s="372" t="s">
        <v>19</v>
      </c>
      <c r="D543" s="267"/>
      <c r="E543" s="267"/>
      <c r="F543" s="267"/>
      <c r="G543" s="404"/>
      <c r="H543" s="209"/>
      <c r="I543" s="210"/>
      <c r="J543" s="248"/>
      <c r="K543" s="212"/>
      <c r="L543" s="207">
        <f>SUM(L554:L723)</f>
        <v>28138.199999999997</v>
      </c>
      <c r="M543" s="207">
        <f t="shared" ref="M543:Q543" si="34">SUM(M554:M723)</f>
        <v>26594.799999999996</v>
      </c>
      <c r="N543" s="207">
        <f t="shared" si="34"/>
        <v>39246.900000000031</v>
      </c>
      <c r="O543" s="207">
        <f t="shared" si="34"/>
        <v>33346.299999999996</v>
      </c>
      <c r="P543" s="207">
        <f t="shared" si="34"/>
        <v>22326.999999999996</v>
      </c>
      <c r="Q543" s="207">
        <f t="shared" si="34"/>
        <v>22327.1</v>
      </c>
      <c r="R543" s="323"/>
    </row>
    <row r="544" spans="1:18" ht="75" customHeight="1">
      <c r="A544" s="323"/>
      <c r="B544" s="273"/>
      <c r="C544" s="372"/>
      <c r="D544" s="204" t="s">
        <v>151</v>
      </c>
      <c r="E544" s="240" t="s">
        <v>152</v>
      </c>
      <c r="F544" s="240" t="s">
        <v>157</v>
      </c>
      <c r="G544" s="404"/>
      <c r="H544" s="209"/>
      <c r="I544" s="210"/>
      <c r="J544" s="248"/>
      <c r="K544" s="212"/>
      <c r="L544" s="207"/>
      <c r="M544" s="207"/>
      <c r="N544" s="207"/>
      <c r="O544" s="207"/>
      <c r="P544" s="207"/>
      <c r="Q544" s="207"/>
      <c r="R544" s="323"/>
    </row>
    <row r="545" spans="1:18" ht="84" customHeight="1">
      <c r="A545" s="323"/>
      <c r="B545" s="273"/>
      <c r="C545" s="372"/>
      <c r="D545" s="260" t="s">
        <v>166</v>
      </c>
      <c r="E545" s="261" t="s">
        <v>152</v>
      </c>
      <c r="F545" s="261" t="s">
        <v>167</v>
      </c>
      <c r="G545" s="404"/>
      <c r="H545" s="209"/>
      <c r="I545" s="210"/>
      <c r="J545" s="248"/>
      <c r="K545" s="212"/>
      <c r="L545" s="207"/>
      <c r="M545" s="207"/>
      <c r="N545" s="207"/>
      <c r="O545" s="207"/>
      <c r="P545" s="207"/>
      <c r="Q545" s="207"/>
      <c r="R545" s="323"/>
    </row>
    <row r="546" spans="1:18" ht="75" customHeight="1">
      <c r="A546" s="323"/>
      <c r="B546" s="273"/>
      <c r="C546" s="372"/>
      <c r="D546" s="204" t="s">
        <v>160</v>
      </c>
      <c r="E546" s="240" t="s">
        <v>152</v>
      </c>
      <c r="F546" s="240" t="s">
        <v>162</v>
      </c>
      <c r="G546" s="404"/>
      <c r="H546" s="209"/>
      <c r="I546" s="210"/>
      <c r="J546" s="248"/>
      <c r="K546" s="212"/>
      <c r="L546" s="207"/>
      <c r="M546" s="207"/>
      <c r="N546" s="207"/>
      <c r="O546" s="207"/>
      <c r="P546" s="207"/>
      <c r="Q546" s="207"/>
      <c r="R546" s="323"/>
    </row>
    <row r="547" spans="1:18" ht="62.25" customHeight="1">
      <c r="A547" s="323"/>
      <c r="B547" s="273"/>
      <c r="C547" s="372"/>
      <c r="D547" s="262" t="s">
        <v>214</v>
      </c>
      <c r="E547" s="263" t="s">
        <v>152</v>
      </c>
      <c r="F547" s="263" t="s">
        <v>161</v>
      </c>
      <c r="G547" s="404"/>
      <c r="H547" s="209"/>
      <c r="I547" s="210"/>
      <c r="J547" s="248"/>
      <c r="K547" s="212"/>
      <c r="L547" s="207"/>
      <c r="M547" s="207"/>
      <c r="N547" s="207"/>
      <c r="O547" s="207"/>
      <c r="P547" s="207"/>
      <c r="Q547" s="207"/>
      <c r="R547" s="323"/>
    </row>
    <row r="548" spans="1:18" ht="75" customHeight="1">
      <c r="A548" s="323"/>
      <c r="B548" s="273"/>
      <c r="C548" s="372"/>
      <c r="D548" s="204" t="s">
        <v>711</v>
      </c>
      <c r="E548" s="240" t="s">
        <v>163</v>
      </c>
      <c r="F548" s="241" t="s">
        <v>712</v>
      </c>
      <c r="G548" s="404"/>
      <c r="H548" s="209"/>
      <c r="I548" s="210"/>
      <c r="J548" s="248"/>
      <c r="K548" s="212"/>
      <c r="L548" s="207"/>
      <c r="M548" s="207"/>
      <c r="N548" s="207"/>
      <c r="O548" s="207"/>
      <c r="P548" s="207"/>
      <c r="Q548" s="207"/>
      <c r="R548" s="323"/>
    </row>
    <row r="549" spans="1:18" ht="54.75" customHeight="1">
      <c r="A549" s="323"/>
      <c r="B549" s="273"/>
      <c r="C549" s="372"/>
      <c r="D549" s="262" t="s">
        <v>686</v>
      </c>
      <c r="E549" s="240" t="s">
        <v>252</v>
      </c>
      <c r="F549" s="240" t="s">
        <v>694</v>
      </c>
      <c r="G549" s="404"/>
      <c r="H549" s="209"/>
      <c r="I549" s="210"/>
      <c r="J549" s="248"/>
      <c r="K549" s="212"/>
      <c r="L549" s="207"/>
      <c r="M549" s="207"/>
      <c r="N549" s="207"/>
      <c r="O549" s="207"/>
      <c r="P549" s="207"/>
      <c r="Q549" s="207"/>
      <c r="R549" s="323"/>
    </row>
    <row r="550" spans="1:18" ht="54.75" customHeight="1">
      <c r="A550" s="323"/>
      <c r="B550" s="273"/>
      <c r="C550" s="372"/>
      <c r="D550" s="262" t="s">
        <v>1052</v>
      </c>
      <c r="E550" s="240" t="s">
        <v>252</v>
      </c>
      <c r="F550" s="240" t="s">
        <v>1041</v>
      </c>
      <c r="G550" s="404"/>
      <c r="H550" s="209"/>
      <c r="I550" s="210"/>
      <c r="J550" s="248"/>
      <c r="K550" s="212"/>
      <c r="L550" s="207"/>
      <c r="M550" s="207"/>
      <c r="N550" s="207"/>
      <c r="O550" s="207"/>
      <c r="P550" s="207"/>
      <c r="Q550" s="207"/>
      <c r="R550" s="323"/>
    </row>
    <row r="551" spans="1:18" ht="54.75" customHeight="1">
      <c r="A551" s="323"/>
      <c r="B551" s="273"/>
      <c r="C551" s="372"/>
      <c r="D551" s="208" t="s">
        <v>887</v>
      </c>
      <c r="E551" s="208" t="s">
        <v>163</v>
      </c>
      <c r="F551" s="208" t="s">
        <v>888</v>
      </c>
      <c r="G551" s="404"/>
      <c r="H551" s="209"/>
      <c r="I551" s="210"/>
      <c r="J551" s="248"/>
      <c r="K551" s="212"/>
      <c r="L551" s="207"/>
      <c r="M551" s="207"/>
      <c r="N551" s="207"/>
      <c r="O551" s="207"/>
      <c r="P551" s="207"/>
      <c r="Q551" s="207"/>
      <c r="R551" s="323"/>
    </row>
    <row r="552" spans="1:18" ht="91.5" customHeight="1">
      <c r="A552" s="323"/>
      <c r="B552" s="273"/>
      <c r="C552" s="372"/>
      <c r="D552" s="266" t="s">
        <v>775</v>
      </c>
      <c r="E552" s="208" t="s">
        <v>252</v>
      </c>
      <c r="F552" s="359" t="s">
        <v>774</v>
      </c>
      <c r="G552" s="404"/>
      <c r="H552" s="209"/>
      <c r="I552" s="210"/>
      <c r="J552" s="248"/>
      <c r="K552" s="212"/>
      <c r="L552" s="207"/>
      <c r="M552" s="207"/>
      <c r="N552" s="207"/>
      <c r="O552" s="207"/>
      <c r="P552" s="207"/>
      <c r="Q552" s="207"/>
      <c r="R552" s="323"/>
    </row>
    <row r="553" spans="1:18" ht="75" customHeight="1">
      <c r="A553" s="323"/>
      <c r="B553" s="273"/>
      <c r="C553" s="372"/>
      <c r="D553" s="373" t="s">
        <v>773</v>
      </c>
      <c r="E553" s="208" t="s">
        <v>252</v>
      </c>
      <c r="F553" s="359" t="s">
        <v>774</v>
      </c>
      <c r="G553" s="404"/>
      <c r="H553" s="209"/>
      <c r="I553" s="210"/>
      <c r="J553" s="248"/>
      <c r="K553" s="212"/>
      <c r="L553" s="207"/>
      <c r="M553" s="207"/>
      <c r="N553" s="207"/>
      <c r="O553" s="207"/>
      <c r="P553" s="207"/>
      <c r="Q553" s="207"/>
      <c r="R553" s="323"/>
    </row>
    <row r="554" spans="1:18" ht="12.75">
      <c r="A554" s="323"/>
      <c r="B554" s="273"/>
      <c r="C554" s="372"/>
      <c r="D554" s="373"/>
      <c r="E554" s="208"/>
      <c r="F554" s="359"/>
      <c r="G554" s="337">
        <v>901</v>
      </c>
      <c r="H554" s="374" t="s">
        <v>75</v>
      </c>
      <c r="I554" s="374" t="s">
        <v>77</v>
      </c>
      <c r="J554" s="374" t="s">
        <v>78</v>
      </c>
      <c r="K554" s="374" t="s">
        <v>120</v>
      </c>
      <c r="L554" s="371">
        <v>282.60000000000002</v>
      </c>
      <c r="M554" s="371">
        <v>282.60000000000002</v>
      </c>
      <c r="N554" s="196">
        <v>316.7</v>
      </c>
      <c r="O554" s="196">
        <v>339.5</v>
      </c>
      <c r="P554" s="196">
        <v>339.5</v>
      </c>
      <c r="Q554" s="196">
        <v>339.5</v>
      </c>
      <c r="R554" s="323"/>
    </row>
    <row r="555" spans="1:18" ht="12.75">
      <c r="A555" s="323"/>
      <c r="B555" s="273"/>
      <c r="C555" s="372"/>
      <c r="D555" s="373"/>
      <c r="E555" s="208"/>
      <c r="F555" s="359"/>
      <c r="G555" s="337">
        <v>901</v>
      </c>
      <c r="H555" s="375" t="s">
        <v>75</v>
      </c>
      <c r="I555" s="280" t="s">
        <v>81</v>
      </c>
      <c r="J555" s="376" t="s">
        <v>394</v>
      </c>
      <c r="K555" s="377">
        <v>853</v>
      </c>
      <c r="L555" s="371">
        <v>0.1</v>
      </c>
      <c r="M555" s="371">
        <v>0.1</v>
      </c>
      <c r="N555" s="218">
        <v>0.5</v>
      </c>
      <c r="O555" s="218">
        <v>0</v>
      </c>
      <c r="P555" s="218">
        <v>0</v>
      </c>
      <c r="Q555" s="218">
        <v>0</v>
      </c>
      <c r="R555" s="323"/>
    </row>
    <row r="556" spans="1:18" ht="12.75">
      <c r="A556" s="323"/>
      <c r="B556" s="273"/>
      <c r="C556" s="372"/>
      <c r="D556" s="373"/>
      <c r="E556" s="208"/>
      <c r="F556" s="359"/>
      <c r="G556" s="337">
        <v>901</v>
      </c>
      <c r="H556" s="375" t="s">
        <v>75</v>
      </c>
      <c r="I556" s="280" t="s">
        <v>77</v>
      </c>
      <c r="J556" s="376" t="s">
        <v>395</v>
      </c>
      <c r="K556" s="377">
        <v>244</v>
      </c>
      <c r="L556" s="371">
        <v>0</v>
      </c>
      <c r="M556" s="371">
        <v>0</v>
      </c>
      <c r="N556" s="218">
        <v>0</v>
      </c>
      <c r="O556" s="218">
        <v>0</v>
      </c>
      <c r="P556" s="218">
        <v>0</v>
      </c>
      <c r="Q556" s="218">
        <v>0</v>
      </c>
      <c r="R556" s="323"/>
    </row>
    <row r="557" spans="1:18" ht="11.25" customHeight="1">
      <c r="A557" s="323"/>
      <c r="B557" s="372"/>
      <c r="C557" s="372"/>
      <c r="D557" s="267"/>
      <c r="E557" s="267"/>
      <c r="F557" s="267"/>
      <c r="G557" s="337">
        <v>902</v>
      </c>
      <c r="H557" s="209" t="s">
        <v>75</v>
      </c>
      <c r="I557" s="210" t="s">
        <v>83</v>
      </c>
      <c r="J557" s="211" t="s">
        <v>739</v>
      </c>
      <c r="K557" s="212">
        <v>122</v>
      </c>
      <c r="L557" s="196">
        <v>405.6</v>
      </c>
      <c r="M557" s="196">
        <v>405.6</v>
      </c>
      <c r="N557" s="197">
        <v>430</v>
      </c>
      <c r="O557" s="197">
        <v>430</v>
      </c>
      <c r="P557" s="197">
        <v>430</v>
      </c>
      <c r="Q557" s="197">
        <v>430</v>
      </c>
      <c r="R557" s="323"/>
    </row>
    <row r="558" spans="1:18" ht="11.25" customHeight="1">
      <c r="A558" s="323"/>
      <c r="B558" s="372"/>
      <c r="C558" s="372"/>
      <c r="D558" s="267"/>
      <c r="E558" s="267"/>
      <c r="F558" s="267"/>
      <c r="G558" s="337">
        <v>902</v>
      </c>
      <c r="H558" s="209" t="s">
        <v>75</v>
      </c>
      <c r="I558" s="210" t="s">
        <v>76</v>
      </c>
      <c r="J558" s="211" t="s">
        <v>505</v>
      </c>
      <c r="K558" s="212">
        <v>129</v>
      </c>
      <c r="L558" s="196">
        <v>516.29999999999995</v>
      </c>
      <c r="M558" s="196">
        <v>516.29999999999995</v>
      </c>
      <c r="N558" s="197">
        <v>630.70000000000005</v>
      </c>
      <c r="O558" s="197">
        <v>673.5</v>
      </c>
      <c r="P558" s="197">
        <v>673.5</v>
      </c>
      <c r="Q558" s="197">
        <v>673.5</v>
      </c>
      <c r="R558" s="323"/>
    </row>
    <row r="559" spans="1:18" ht="11.25" customHeight="1">
      <c r="A559" s="323"/>
      <c r="B559" s="372"/>
      <c r="C559" s="372"/>
      <c r="D559" s="267"/>
      <c r="E559" s="267"/>
      <c r="F559" s="267"/>
      <c r="G559" s="337">
        <v>902</v>
      </c>
      <c r="H559" s="209" t="s">
        <v>75</v>
      </c>
      <c r="I559" s="210" t="s">
        <v>81</v>
      </c>
      <c r="J559" s="211" t="s">
        <v>785</v>
      </c>
      <c r="K559" s="212">
        <v>244</v>
      </c>
      <c r="L559" s="196">
        <v>350.7</v>
      </c>
      <c r="M559" s="196">
        <v>350.7</v>
      </c>
      <c r="N559" s="197">
        <v>80</v>
      </c>
      <c r="O559" s="197">
        <v>150</v>
      </c>
      <c r="P559" s="197">
        <v>0</v>
      </c>
      <c r="Q559" s="197">
        <v>0</v>
      </c>
      <c r="R559" s="323"/>
    </row>
    <row r="560" spans="1:18" ht="11.25" customHeight="1">
      <c r="A560" s="323"/>
      <c r="B560" s="372"/>
      <c r="C560" s="372"/>
      <c r="D560" s="267"/>
      <c r="E560" s="267"/>
      <c r="F560" s="267"/>
      <c r="G560" s="337">
        <v>902</v>
      </c>
      <c r="H560" s="209" t="s">
        <v>75</v>
      </c>
      <c r="I560" s="210" t="s">
        <v>83</v>
      </c>
      <c r="J560" s="211" t="s">
        <v>739</v>
      </c>
      <c r="K560" s="212">
        <v>129</v>
      </c>
      <c r="L560" s="196">
        <v>11371.5</v>
      </c>
      <c r="M560" s="196">
        <v>11088.1</v>
      </c>
      <c r="N560" s="197">
        <v>11814.8</v>
      </c>
      <c r="O560" s="197">
        <v>12662.8</v>
      </c>
      <c r="P560" s="197">
        <v>12662.8</v>
      </c>
      <c r="Q560" s="197">
        <v>12662.8</v>
      </c>
      <c r="R560" s="323"/>
    </row>
    <row r="561" spans="1:19" ht="11.25" customHeight="1">
      <c r="A561" s="323"/>
      <c r="B561" s="372"/>
      <c r="C561" s="372"/>
      <c r="D561" s="267"/>
      <c r="E561" s="267"/>
      <c r="F561" s="267"/>
      <c r="G561" s="337">
        <v>902</v>
      </c>
      <c r="H561" s="209" t="s">
        <v>75</v>
      </c>
      <c r="I561" s="210" t="s">
        <v>81</v>
      </c>
      <c r="J561" s="211" t="s">
        <v>740</v>
      </c>
      <c r="K561" s="212">
        <v>244</v>
      </c>
      <c r="L561" s="196">
        <v>0</v>
      </c>
      <c r="M561" s="196">
        <v>0</v>
      </c>
      <c r="N561" s="197">
        <v>18</v>
      </c>
      <c r="O561" s="197">
        <v>0</v>
      </c>
      <c r="P561" s="197">
        <v>0</v>
      </c>
      <c r="Q561" s="197">
        <v>0</v>
      </c>
      <c r="R561" s="342"/>
    </row>
    <row r="562" spans="1:19" ht="11.25" customHeight="1">
      <c r="A562" s="323"/>
      <c r="B562" s="372"/>
      <c r="C562" s="372"/>
      <c r="D562" s="267"/>
      <c r="E562" s="267"/>
      <c r="F562" s="267"/>
      <c r="G562" s="337">
        <v>902</v>
      </c>
      <c r="H562" s="209" t="s">
        <v>75</v>
      </c>
      <c r="I562" s="210" t="s">
        <v>81</v>
      </c>
      <c r="J562" s="248" t="s">
        <v>347</v>
      </c>
      <c r="K562" s="212">
        <v>244</v>
      </c>
      <c r="L562" s="196">
        <v>169.9</v>
      </c>
      <c r="M562" s="196">
        <v>164.6</v>
      </c>
      <c r="N562" s="197">
        <v>231.5</v>
      </c>
      <c r="O562" s="197">
        <v>598</v>
      </c>
      <c r="P562" s="197">
        <v>0</v>
      </c>
      <c r="Q562" s="197">
        <v>0</v>
      </c>
      <c r="R562" s="323"/>
    </row>
    <row r="563" spans="1:19" ht="11.25" customHeight="1">
      <c r="A563" s="323"/>
      <c r="B563" s="372"/>
      <c r="C563" s="372"/>
      <c r="D563" s="267"/>
      <c r="E563" s="267"/>
      <c r="F563" s="267"/>
      <c r="G563" s="337">
        <v>902</v>
      </c>
      <c r="H563" s="209" t="s">
        <v>75</v>
      </c>
      <c r="I563" s="210" t="s">
        <v>81</v>
      </c>
      <c r="J563" s="248" t="s">
        <v>316</v>
      </c>
      <c r="K563" s="212">
        <v>244</v>
      </c>
      <c r="L563" s="196">
        <v>68.099999999999994</v>
      </c>
      <c r="M563" s="196">
        <v>68.099999999999994</v>
      </c>
      <c r="N563" s="197">
        <v>139.80000000000001</v>
      </c>
      <c r="O563" s="197">
        <v>0</v>
      </c>
      <c r="P563" s="197">
        <v>0</v>
      </c>
      <c r="Q563" s="197">
        <v>0</v>
      </c>
      <c r="R563" s="342"/>
    </row>
    <row r="564" spans="1:19" ht="11.25" customHeight="1">
      <c r="A564" s="323"/>
      <c r="B564" s="372"/>
      <c r="C564" s="372"/>
      <c r="D564" s="267"/>
      <c r="E564" s="267"/>
      <c r="F564" s="267"/>
      <c r="G564" s="337">
        <v>902</v>
      </c>
      <c r="H564" s="209" t="s">
        <v>75</v>
      </c>
      <c r="I564" s="210" t="s">
        <v>81</v>
      </c>
      <c r="J564" s="248" t="s">
        <v>346</v>
      </c>
      <c r="K564" s="212">
        <v>242</v>
      </c>
      <c r="L564" s="196">
        <v>594</v>
      </c>
      <c r="M564" s="196">
        <v>446</v>
      </c>
      <c r="N564" s="197">
        <v>352.6</v>
      </c>
      <c r="O564" s="197">
        <v>730</v>
      </c>
      <c r="P564" s="197">
        <v>0</v>
      </c>
      <c r="Q564" s="197">
        <v>0</v>
      </c>
      <c r="R564" s="323"/>
    </row>
    <row r="565" spans="1:19" ht="11.25" customHeight="1">
      <c r="A565" s="323"/>
      <c r="B565" s="372"/>
      <c r="C565" s="372"/>
      <c r="D565" s="267"/>
      <c r="E565" s="267"/>
      <c r="F565" s="267"/>
      <c r="G565" s="337">
        <v>902</v>
      </c>
      <c r="H565" s="209" t="s">
        <v>75</v>
      </c>
      <c r="I565" s="210" t="s">
        <v>81</v>
      </c>
      <c r="J565" s="248" t="s">
        <v>346</v>
      </c>
      <c r="K565" s="212">
        <v>244</v>
      </c>
      <c r="L565" s="196">
        <v>90</v>
      </c>
      <c r="M565" s="196">
        <v>90</v>
      </c>
      <c r="N565" s="197">
        <v>50</v>
      </c>
      <c r="O565" s="197">
        <v>0</v>
      </c>
      <c r="P565" s="197">
        <v>0</v>
      </c>
      <c r="Q565" s="197">
        <v>0</v>
      </c>
      <c r="R565" s="323"/>
    </row>
    <row r="566" spans="1:19" ht="11.25" customHeight="1">
      <c r="A566" s="323"/>
      <c r="B566" s="372"/>
      <c r="C566" s="372"/>
      <c r="D566" s="267"/>
      <c r="E566" s="267"/>
      <c r="F566" s="267"/>
      <c r="G566" s="337">
        <v>902</v>
      </c>
      <c r="H566" s="209" t="s">
        <v>75</v>
      </c>
      <c r="I566" s="210" t="s">
        <v>81</v>
      </c>
      <c r="J566" s="248" t="s">
        <v>333</v>
      </c>
      <c r="K566" s="212">
        <v>244</v>
      </c>
      <c r="L566" s="196">
        <v>87.4</v>
      </c>
      <c r="M566" s="196">
        <v>57.4</v>
      </c>
      <c r="N566" s="197">
        <v>251.6</v>
      </c>
      <c r="O566" s="197">
        <v>105.6</v>
      </c>
      <c r="P566" s="197">
        <v>0</v>
      </c>
      <c r="Q566" s="197">
        <v>0</v>
      </c>
      <c r="R566" s="323"/>
    </row>
    <row r="567" spans="1:19" ht="11.25" customHeight="1">
      <c r="A567" s="323"/>
      <c r="B567" s="372"/>
      <c r="C567" s="372"/>
      <c r="D567" s="267"/>
      <c r="E567" s="267"/>
      <c r="F567" s="267"/>
      <c r="G567" s="337">
        <v>902</v>
      </c>
      <c r="H567" s="209" t="s">
        <v>75</v>
      </c>
      <c r="I567" s="210" t="s">
        <v>81</v>
      </c>
      <c r="J567" s="248" t="s">
        <v>343</v>
      </c>
      <c r="K567" s="212">
        <v>244</v>
      </c>
      <c r="L567" s="196">
        <v>10.3</v>
      </c>
      <c r="M567" s="196">
        <v>10.3</v>
      </c>
      <c r="N567" s="197">
        <v>5.3</v>
      </c>
      <c r="O567" s="197">
        <v>11</v>
      </c>
      <c r="P567" s="197">
        <v>0</v>
      </c>
      <c r="Q567" s="197">
        <v>0</v>
      </c>
      <c r="R567" s="323"/>
    </row>
    <row r="568" spans="1:19" ht="11.25" customHeight="1">
      <c r="A568" s="323"/>
      <c r="B568" s="372"/>
      <c r="C568" s="372"/>
      <c r="D568" s="267"/>
      <c r="E568" s="267"/>
      <c r="F568" s="267"/>
      <c r="G568" s="337">
        <v>902</v>
      </c>
      <c r="H568" s="209" t="s">
        <v>75</v>
      </c>
      <c r="I568" s="210" t="s">
        <v>81</v>
      </c>
      <c r="J568" s="248" t="s">
        <v>353</v>
      </c>
      <c r="K568" s="212">
        <v>244</v>
      </c>
      <c r="L568" s="196">
        <v>32</v>
      </c>
      <c r="M568" s="196">
        <v>32</v>
      </c>
      <c r="N568" s="197">
        <v>188.2</v>
      </c>
      <c r="O568" s="197">
        <v>220</v>
      </c>
      <c r="P568" s="197">
        <v>0</v>
      </c>
      <c r="Q568" s="197">
        <v>0</v>
      </c>
      <c r="R568" s="323"/>
    </row>
    <row r="569" spans="1:19" ht="11.25" customHeight="1">
      <c r="A569" s="323"/>
      <c r="B569" s="372"/>
      <c r="C569" s="372"/>
      <c r="D569" s="267"/>
      <c r="E569" s="267"/>
      <c r="F569" s="267"/>
      <c r="G569" s="337">
        <v>902</v>
      </c>
      <c r="H569" s="209" t="s">
        <v>75</v>
      </c>
      <c r="I569" s="210" t="s">
        <v>81</v>
      </c>
      <c r="J569" s="248" t="s">
        <v>323</v>
      </c>
      <c r="K569" s="212">
        <v>244</v>
      </c>
      <c r="L569" s="196">
        <v>101.1</v>
      </c>
      <c r="M569" s="196">
        <v>101.1</v>
      </c>
      <c r="N569" s="197">
        <v>18.100000000000001</v>
      </c>
      <c r="O569" s="197">
        <v>122.8</v>
      </c>
      <c r="P569" s="197">
        <v>0</v>
      </c>
      <c r="Q569" s="197">
        <v>0</v>
      </c>
      <c r="R569" s="323"/>
    </row>
    <row r="570" spans="1:19" ht="11.25" customHeight="1">
      <c r="A570" s="323"/>
      <c r="B570" s="372"/>
      <c r="C570" s="372"/>
      <c r="D570" s="267"/>
      <c r="E570" s="267"/>
      <c r="F570" s="267"/>
      <c r="G570" s="337">
        <v>902</v>
      </c>
      <c r="H570" s="209" t="s">
        <v>75</v>
      </c>
      <c r="I570" s="210" t="s">
        <v>81</v>
      </c>
      <c r="J570" s="248" t="s">
        <v>380</v>
      </c>
      <c r="K570" s="212">
        <v>244</v>
      </c>
      <c r="L570" s="196">
        <v>74.099999999999994</v>
      </c>
      <c r="M570" s="196">
        <v>44.9</v>
      </c>
      <c r="N570" s="197">
        <v>75.3</v>
      </c>
      <c r="O570" s="197">
        <v>99</v>
      </c>
      <c r="P570" s="197">
        <v>0</v>
      </c>
      <c r="Q570" s="197">
        <v>0</v>
      </c>
      <c r="R570" s="342"/>
    </row>
    <row r="571" spans="1:19" ht="11.25" customHeight="1">
      <c r="A571" s="323"/>
      <c r="B571" s="372"/>
      <c r="C571" s="372"/>
      <c r="D571" s="267"/>
      <c r="E571" s="267"/>
      <c r="F571" s="267"/>
      <c r="G571" s="337">
        <v>902</v>
      </c>
      <c r="H571" s="209" t="s">
        <v>75</v>
      </c>
      <c r="I571" s="210" t="s">
        <v>81</v>
      </c>
      <c r="J571" s="211" t="s">
        <v>511</v>
      </c>
      <c r="K571" s="212">
        <v>244</v>
      </c>
      <c r="L571" s="196">
        <v>100.3</v>
      </c>
      <c r="M571" s="196">
        <v>100.3</v>
      </c>
      <c r="N571" s="197">
        <v>105.7</v>
      </c>
      <c r="O571" s="197">
        <v>111.2</v>
      </c>
      <c r="P571" s="197">
        <v>0</v>
      </c>
      <c r="Q571" s="197">
        <v>0</v>
      </c>
      <c r="R571" s="342"/>
    </row>
    <row r="572" spans="1:19" ht="11.25" customHeight="1">
      <c r="A572" s="323"/>
      <c r="B572" s="372"/>
      <c r="C572" s="372"/>
      <c r="D572" s="267"/>
      <c r="E572" s="267"/>
      <c r="F572" s="267"/>
      <c r="G572" s="337">
        <v>902</v>
      </c>
      <c r="H572" s="209" t="s">
        <v>75</v>
      </c>
      <c r="I572" s="210" t="s">
        <v>81</v>
      </c>
      <c r="J572" s="211" t="s">
        <v>514</v>
      </c>
      <c r="K572" s="212">
        <v>242</v>
      </c>
      <c r="L572" s="196">
        <v>75</v>
      </c>
      <c r="M572" s="196">
        <v>75</v>
      </c>
      <c r="N572" s="197">
        <v>132</v>
      </c>
      <c r="O572" s="197">
        <v>21.6</v>
      </c>
      <c r="P572" s="197">
        <v>0</v>
      </c>
      <c r="Q572" s="197">
        <v>0</v>
      </c>
      <c r="R572" s="323"/>
    </row>
    <row r="573" spans="1:19" ht="11.25" customHeight="1">
      <c r="A573" s="323"/>
      <c r="B573" s="372"/>
      <c r="C573" s="372"/>
      <c r="D573" s="267"/>
      <c r="E573" s="267"/>
      <c r="F573" s="267"/>
      <c r="G573" s="337">
        <v>902</v>
      </c>
      <c r="H573" s="209" t="s">
        <v>75</v>
      </c>
      <c r="I573" s="210" t="s">
        <v>81</v>
      </c>
      <c r="J573" s="211" t="s">
        <v>334</v>
      </c>
      <c r="K573" s="212">
        <v>242</v>
      </c>
      <c r="L573" s="196">
        <v>303.89999999999998</v>
      </c>
      <c r="M573" s="196">
        <v>253.2</v>
      </c>
      <c r="N573" s="197">
        <v>333.5</v>
      </c>
      <c r="O573" s="197">
        <v>365.8</v>
      </c>
      <c r="P573" s="197">
        <v>0</v>
      </c>
      <c r="Q573" s="197">
        <v>0</v>
      </c>
      <c r="R573" s="342"/>
      <c r="S573" s="378"/>
    </row>
    <row r="574" spans="1:19" ht="11.25" customHeight="1">
      <c r="A574" s="323"/>
      <c r="B574" s="372"/>
      <c r="C574" s="372"/>
      <c r="D574" s="267"/>
      <c r="E574" s="267"/>
      <c r="F574" s="267"/>
      <c r="G574" s="337">
        <v>902</v>
      </c>
      <c r="H574" s="209" t="s">
        <v>75</v>
      </c>
      <c r="I574" s="210" t="s">
        <v>81</v>
      </c>
      <c r="J574" s="211" t="s">
        <v>512</v>
      </c>
      <c r="K574" s="212">
        <v>244</v>
      </c>
      <c r="L574" s="196">
        <v>105.6</v>
      </c>
      <c r="M574" s="196">
        <v>93.4</v>
      </c>
      <c r="N574" s="197">
        <v>100</v>
      </c>
      <c r="O574" s="197">
        <v>267</v>
      </c>
      <c r="P574" s="197">
        <v>0</v>
      </c>
      <c r="Q574" s="197">
        <v>0</v>
      </c>
      <c r="R574" s="323"/>
    </row>
    <row r="575" spans="1:19" ht="11.25" customHeight="1">
      <c r="A575" s="323"/>
      <c r="B575" s="372"/>
      <c r="C575" s="372"/>
      <c r="D575" s="267"/>
      <c r="E575" s="267"/>
      <c r="F575" s="267"/>
      <c r="G575" s="337">
        <v>902</v>
      </c>
      <c r="H575" s="209" t="s">
        <v>75</v>
      </c>
      <c r="I575" s="210" t="s">
        <v>81</v>
      </c>
      <c r="J575" s="211" t="s">
        <v>379</v>
      </c>
      <c r="K575" s="212">
        <v>242</v>
      </c>
      <c r="L575" s="196">
        <v>271.89999999999998</v>
      </c>
      <c r="M575" s="196">
        <v>144.30000000000001</v>
      </c>
      <c r="N575" s="197">
        <v>351</v>
      </c>
      <c r="O575" s="197">
        <v>351</v>
      </c>
      <c r="P575" s="197">
        <v>0</v>
      </c>
      <c r="Q575" s="197">
        <v>0</v>
      </c>
      <c r="R575" s="323"/>
    </row>
    <row r="576" spans="1:19" ht="11.25" customHeight="1">
      <c r="A576" s="323"/>
      <c r="B576" s="372"/>
      <c r="C576" s="372"/>
      <c r="D576" s="267"/>
      <c r="E576" s="267"/>
      <c r="F576" s="267"/>
      <c r="G576" s="337">
        <v>902</v>
      </c>
      <c r="H576" s="209" t="s">
        <v>75</v>
      </c>
      <c r="I576" s="210" t="s">
        <v>81</v>
      </c>
      <c r="J576" s="211" t="s">
        <v>336</v>
      </c>
      <c r="K576" s="212">
        <v>242</v>
      </c>
      <c r="L576" s="196">
        <v>155</v>
      </c>
      <c r="M576" s="196">
        <v>155</v>
      </c>
      <c r="N576" s="197">
        <v>346.6</v>
      </c>
      <c r="O576" s="197">
        <v>0</v>
      </c>
      <c r="P576" s="197">
        <v>0</v>
      </c>
      <c r="Q576" s="197">
        <v>0</v>
      </c>
      <c r="R576" s="342"/>
    </row>
    <row r="577" spans="1:20" ht="11.25" customHeight="1">
      <c r="A577" s="323"/>
      <c r="B577" s="372"/>
      <c r="C577" s="372"/>
      <c r="D577" s="267"/>
      <c r="E577" s="267"/>
      <c r="F577" s="267"/>
      <c r="G577" s="337">
        <v>902</v>
      </c>
      <c r="H577" s="209" t="s">
        <v>75</v>
      </c>
      <c r="I577" s="210" t="s">
        <v>81</v>
      </c>
      <c r="J577" s="211" t="s">
        <v>329</v>
      </c>
      <c r="K577" s="212">
        <v>242</v>
      </c>
      <c r="L577" s="196">
        <v>838.2</v>
      </c>
      <c r="M577" s="196">
        <v>521.9</v>
      </c>
      <c r="N577" s="197">
        <v>854.3</v>
      </c>
      <c r="O577" s="197">
        <v>1053.3</v>
      </c>
      <c r="P577" s="197">
        <v>0</v>
      </c>
      <c r="Q577" s="197">
        <v>0</v>
      </c>
      <c r="R577" s="342"/>
    </row>
    <row r="578" spans="1:20" ht="11.25" customHeight="1">
      <c r="A578" s="323"/>
      <c r="B578" s="372"/>
      <c r="C578" s="372"/>
      <c r="D578" s="267"/>
      <c r="E578" s="267"/>
      <c r="F578" s="267"/>
      <c r="G578" s="337">
        <v>902</v>
      </c>
      <c r="H578" s="209" t="s">
        <v>75</v>
      </c>
      <c r="I578" s="210" t="s">
        <v>81</v>
      </c>
      <c r="J578" s="211" t="s">
        <v>337</v>
      </c>
      <c r="K578" s="212">
        <v>242</v>
      </c>
      <c r="L578" s="196">
        <v>220</v>
      </c>
      <c r="M578" s="196">
        <v>220</v>
      </c>
      <c r="N578" s="197">
        <v>120</v>
      </c>
      <c r="O578" s="197">
        <v>250</v>
      </c>
      <c r="P578" s="197">
        <v>0</v>
      </c>
      <c r="Q578" s="197">
        <v>0</v>
      </c>
      <c r="R578" s="342"/>
    </row>
    <row r="579" spans="1:20" ht="11.25" customHeight="1">
      <c r="A579" s="323"/>
      <c r="B579" s="372"/>
      <c r="C579" s="372"/>
      <c r="D579" s="267"/>
      <c r="E579" s="267"/>
      <c r="F579" s="267"/>
      <c r="G579" s="337">
        <v>902</v>
      </c>
      <c r="H579" s="209" t="s">
        <v>75</v>
      </c>
      <c r="I579" s="210" t="s">
        <v>81</v>
      </c>
      <c r="J579" s="248" t="s">
        <v>740</v>
      </c>
      <c r="K579" s="212">
        <v>851</v>
      </c>
      <c r="L579" s="196">
        <v>26.3</v>
      </c>
      <c r="M579" s="196">
        <v>26.3</v>
      </c>
      <c r="N579" s="197">
        <v>26</v>
      </c>
      <c r="O579" s="197">
        <v>31.2</v>
      </c>
      <c r="P579" s="197">
        <v>31.2</v>
      </c>
      <c r="Q579" s="197">
        <v>31.2</v>
      </c>
      <c r="R579" s="342"/>
    </row>
    <row r="580" spans="1:20" ht="11.25" customHeight="1">
      <c r="A580" s="323"/>
      <c r="B580" s="372"/>
      <c r="C580" s="372"/>
      <c r="D580" s="267"/>
      <c r="E580" s="267"/>
      <c r="F580" s="267"/>
      <c r="G580" s="337">
        <v>902</v>
      </c>
      <c r="H580" s="209" t="s">
        <v>75</v>
      </c>
      <c r="I580" s="210" t="s">
        <v>81</v>
      </c>
      <c r="J580" s="248" t="s">
        <v>740</v>
      </c>
      <c r="K580" s="212">
        <v>852</v>
      </c>
      <c r="L580" s="196">
        <v>75.8</v>
      </c>
      <c r="M580" s="196">
        <v>75.8</v>
      </c>
      <c r="N580" s="197">
        <v>72.2</v>
      </c>
      <c r="O580" s="197">
        <v>84.6</v>
      </c>
      <c r="P580" s="197">
        <v>84.6</v>
      </c>
      <c r="Q580" s="197">
        <v>84.6</v>
      </c>
      <c r="R580" s="323"/>
    </row>
    <row r="581" spans="1:20" ht="0.75" customHeight="1">
      <c r="A581" s="323"/>
      <c r="B581" s="372"/>
      <c r="C581" s="372"/>
      <c r="D581" s="267"/>
      <c r="E581" s="267"/>
      <c r="F581" s="267"/>
      <c r="G581" s="337">
        <v>902</v>
      </c>
      <c r="H581" s="209"/>
      <c r="I581" s="210"/>
      <c r="J581" s="248"/>
      <c r="K581" s="212"/>
      <c r="L581" s="196"/>
      <c r="M581" s="196"/>
      <c r="N581" s="197"/>
      <c r="O581" s="197"/>
      <c r="P581" s="197"/>
      <c r="Q581" s="197"/>
      <c r="R581" s="323"/>
    </row>
    <row r="582" spans="1:20" ht="11.25" customHeight="1">
      <c r="A582" s="323"/>
      <c r="B582" s="372"/>
      <c r="C582" s="372"/>
      <c r="D582" s="267"/>
      <c r="E582" s="267"/>
      <c r="F582" s="267"/>
      <c r="G582" s="337">
        <v>902</v>
      </c>
      <c r="H582" s="209" t="s">
        <v>75</v>
      </c>
      <c r="I582" s="210" t="s">
        <v>81</v>
      </c>
      <c r="J582" s="248" t="s">
        <v>740</v>
      </c>
      <c r="K582" s="212">
        <v>853</v>
      </c>
      <c r="L582" s="196">
        <v>133.4</v>
      </c>
      <c r="M582" s="196">
        <v>123.4</v>
      </c>
      <c r="N582" s="197">
        <v>237.4</v>
      </c>
      <c r="O582" s="197">
        <v>235.9</v>
      </c>
      <c r="P582" s="197">
        <v>235.9</v>
      </c>
      <c r="Q582" s="197">
        <v>235.9</v>
      </c>
      <c r="R582" s="342"/>
      <c r="S582" s="342"/>
      <c r="T582" s="342"/>
    </row>
    <row r="583" spans="1:20" ht="10.5" customHeight="1">
      <c r="A583" s="323"/>
      <c r="B583" s="372"/>
      <c r="C583" s="372"/>
      <c r="D583" s="267"/>
      <c r="E583" s="267"/>
      <c r="F583" s="267"/>
      <c r="G583" s="337">
        <v>902</v>
      </c>
      <c r="H583" s="209" t="s">
        <v>75</v>
      </c>
      <c r="I583" s="210" t="s">
        <v>81</v>
      </c>
      <c r="J583" s="248" t="s">
        <v>317</v>
      </c>
      <c r="K583" s="212">
        <v>242</v>
      </c>
      <c r="L583" s="196">
        <v>101.9</v>
      </c>
      <c r="M583" s="196">
        <v>101.9</v>
      </c>
      <c r="N583" s="197">
        <v>88.7</v>
      </c>
      <c r="O583" s="197">
        <v>0</v>
      </c>
      <c r="P583" s="197">
        <v>0</v>
      </c>
      <c r="Q583" s="197">
        <v>0</v>
      </c>
      <c r="R583" s="323"/>
    </row>
    <row r="584" spans="1:20" ht="11.25" customHeight="1">
      <c r="A584" s="323"/>
      <c r="B584" s="372"/>
      <c r="C584" s="372"/>
      <c r="D584" s="267"/>
      <c r="E584" s="267"/>
      <c r="F584" s="267"/>
      <c r="G584" s="337">
        <v>902</v>
      </c>
      <c r="H584" s="209" t="s">
        <v>75</v>
      </c>
      <c r="I584" s="210" t="s">
        <v>81</v>
      </c>
      <c r="J584" s="248" t="s">
        <v>740</v>
      </c>
      <c r="K584" s="212">
        <v>831</v>
      </c>
      <c r="L584" s="196">
        <v>38</v>
      </c>
      <c r="M584" s="196">
        <v>38</v>
      </c>
      <c r="N584" s="196">
        <v>0</v>
      </c>
      <c r="O584" s="196">
        <v>0</v>
      </c>
      <c r="P584" s="196">
        <v>0</v>
      </c>
      <c r="Q584" s="196">
        <v>0</v>
      </c>
      <c r="R584" s="342"/>
    </row>
    <row r="585" spans="1:20" ht="11.25" customHeight="1">
      <c r="A585" s="323"/>
      <c r="B585" s="372"/>
      <c r="C585" s="372"/>
      <c r="D585" s="267"/>
      <c r="E585" s="267"/>
      <c r="F585" s="267"/>
      <c r="G585" s="337">
        <v>902</v>
      </c>
      <c r="H585" s="209" t="s">
        <v>75</v>
      </c>
      <c r="I585" s="210" t="s">
        <v>81</v>
      </c>
      <c r="J585" s="211" t="s">
        <v>508</v>
      </c>
      <c r="K585" s="212">
        <v>244</v>
      </c>
      <c r="L585" s="196">
        <v>321.5</v>
      </c>
      <c r="M585" s="196">
        <v>321.5</v>
      </c>
      <c r="N585" s="196">
        <v>0</v>
      </c>
      <c r="O585" s="196">
        <v>0</v>
      </c>
      <c r="P585" s="196">
        <v>0</v>
      </c>
      <c r="Q585" s="196">
        <v>0</v>
      </c>
      <c r="R585" s="342"/>
      <c r="S585" s="342"/>
      <c r="T585" s="342"/>
    </row>
    <row r="586" spans="1:20" ht="11.25" customHeight="1">
      <c r="A586" s="323"/>
      <c r="B586" s="372"/>
      <c r="C586" s="372"/>
      <c r="D586" s="267"/>
      <c r="E586" s="267"/>
      <c r="F586" s="267"/>
      <c r="G586" s="337">
        <v>902</v>
      </c>
      <c r="H586" s="209" t="s">
        <v>75</v>
      </c>
      <c r="I586" s="210" t="s">
        <v>81</v>
      </c>
      <c r="J586" s="211" t="s">
        <v>509</v>
      </c>
      <c r="K586" s="212">
        <v>242</v>
      </c>
      <c r="L586" s="196">
        <v>164</v>
      </c>
      <c r="M586" s="196">
        <v>0</v>
      </c>
      <c r="N586" s="196">
        <v>400</v>
      </c>
      <c r="O586" s="196">
        <v>400</v>
      </c>
      <c r="P586" s="196">
        <v>400</v>
      </c>
      <c r="Q586" s="196">
        <v>400</v>
      </c>
      <c r="R586" s="342"/>
      <c r="S586" s="342"/>
      <c r="T586" s="342"/>
    </row>
    <row r="587" spans="1:20" ht="11.25" customHeight="1">
      <c r="A587" s="323"/>
      <c r="B587" s="372"/>
      <c r="C587" s="372"/>
      <c r="D587" s="267"/>
      <c r="E587" s="267"/>
      <c r="F587" s="267"/>
      <c r="G587" s="337">
        <v>902</v>
      </c>
      <c r="H587" s="209" t="s">
        <v>75</v>
      </c>
      <c r="I587" s="210" t="s">
        <v>81</v>
      </c>
      <c r="J587" s="248" t="s">
        <v>740</v>
      </c>
      <c r="K587" s="212">
        <v>247</v>
      </c>
      <c r="L587" s="196">
        <v>0</v>
      </c>
      <c r="M587" s="196">
        <v>0</v>
      </c>
      <c r="N587" s="196">
        <v>15</v>
      </c>
      <c r="O587" s="196">
        <v>0</v>
      </c>
      <c r="P587" s="196">
        <v>0</v>
      </c>
      <c r="Q587" s="196">
        <v>0</v>
      </c>
      <c r="R587" s="323"/>
    </row>
    <row r="588" spans="1:20" ht="11.25" customHeight="1">
      <c r="A588" s="323"/>
      <c r="B588" s="372"/>
      <c r="C588" s="372"/>
      <c r="D588" s="267"/>
      <c r="E588" s="267"/>
      <c r="F588" s="267"/>
      <c r="G588" s="337">
        <v>902</v>
      </c>
      <c r="H588" s="209" t="s">
        <v>75</v>
      </c>
      <c r="I588" s="210" t="s">
        <v>81</v>
      </c>
      <c r="J588" s="211" t="s">
        <v>368</v>
      </c>
      <c r="K588" s="212">
        <v>244</v>
      </c>
      <c r="L588" s="196">
        <v>13</v>
      </c>
      <c r="M588" s="196">
        <v>13</v>
      </c>
      <c r="N588" s="197">
        <v>43.6</v>
      </c>
      <c r="O588" s="197">
        <v>130</v>
      </c>
      <c r="P588" s="197">
        <v>0</v>
      </c>
      <c r="Q588" s="197">
        <v>0</v>
      </c>
      <c r="R588" s="323"/>
    </row>
    <row r="589" spans="1:20" ht="11.25" customHeight="1">
      <c r="A589" s="323"/>
      <c r="B589" s="372"/>
      <c r="C589" s="372"/>
      <c r="D589" s="267"/>
      <c r="E589" s="267"/>
      <c r="F589" s="267"/>
      <c r="G589" s="337">
        <v>902</v>
      </c>
      <c r="H589" s="209" t="s">
        <v>96</v>
      </c>
      <c r="I589" s="210" t="s">
        <v>83</v>
      </c>
      <c r="J589" s="211" t="s">
        <v>860</v>
      </c>
      <c r="K589" s="212">
        <v>244</v>
      </c>
      <c r="L589" s="196">
        <v>135</v>
      </c>
      <c r="M589" s="196">
        <v>135</v>
      </c>
      <c r="N589" s="196">
        <v>0</v>
      </c>
      <c r="O589" s="196">
        <v>0</v>
      </c>
      <c r="P589" s="196">
        <v>0</v>
      </c>
      <c r="Q589" s="196">
        <v>0</v>
      </c>
      <c r="R589" s="323"/>
    </row>
    <row r="590" spans="1:20" ht="11.25" customHeight="1">
      <c r="A590" s="323"/>
      <c r="B590" s="372"/>
      <c r="C590" s="372"/>
      <c r="D590" s="267"/>
      <c r="E590" s="267"/>
      <c r="F590" s="267"/>
      <c r="G590" s="337">
        <v>902</v>
      </c>
      <c r="H590" s="209" t="s">
        <v>96</v>
      </c>
      <c r="I590" s="210" t="s">
        <v>83</v>
      </c>
      <c r="J590" s="211" t="s">
        <v>704</v>
      </c>
      <c r="K590" s="212">
        <v>244</v>
      </c>
      <c r="L590" s="196">
        <v>250</v>
      </c>
      <c r="M590" s="196">
        <v>200</v>
      </c>
      <c r="N590" s="196">
        <v>450</v>
      </c>
      <c r="O590" s="196">
        <v>0</v>
      </c>
      <c r="P590" s="196">
        <v>0</v>
      </c>
      <c r="Q590" s="196">
        <v>0</v>
      </c>
      <c r="R590" s="323"/>
    </row>
    <row r="591" spans="1:20" ht="11.25" customHeight="1">
      <c r="A591" s="323"/>
      <c r="B591" s="372"/>
      <c r="C591" s="372"/>
      <c r="D591" s="267"/>
      <c r="E591" s="267"/>
      <c r="F591" s="267"/>
      <c r="G591" s="337">
        <v>902</v>
      </c>
      <c r="H591" s="209" t="s">
        <v>75</v>
      </c>
      <c r="I591" s="210" t="s">
        <v>81</v>
      </c>
      <c r="J591" s="248" t="s">
        <v>348</v>
      </c>
      <c r="K591" s="212">
        <v>244</v>
      </c>
      <c r="L591" s="196">
        <v>197</v>
      </c>
      <c r="M591" s="196">
        <v>0</v>
      </c>
      <c r="N591" s="196">
        <v>156.30000000000001</v>
      </c>
      <c r="O591" s="196">
        <v>310</v>
      </c>
      <c r="P591" s="196">
        <v>0</v>
      </c>
      <c r="Q591" s="196">
        <v>0</v>
      </c>
      <c r="R591" s="323"/>
    </row>
    <row r="592" spans="1:20" ht="11.25" customHeight="1">
      <c r="A592" s="323"/>
      <c r="B592" s="372"/>
      <c r="C592" s="372"/>
      <c r="D592" s="267"/>
      <c r="E592" s="267"/>
      <c r="F592" s="267"/>
      <c r="G592" s="337">
        <v>902</v>
      </c>
      <c r="H592" s="209" t="s">
        <v>75</v>
      </c>
      <c r="I592" s="210" t="s">
        <v>81</v>
      </c>
      <c r="J592" s="248" t="s">
        <v>861</v>
      </c>
      <c r="K592" s="212">
        <v>244</v>
      </c>
      <c r="L592" s="196">
        <v>50</v>
      </c>
      <c r="M592" s="196">
        <v>50</v>
      </c>
      <c r="N592" s="196">
        <v>5.3</v>
      </c>
      <c r="O592" s="196">
        <v>0</v>
      </c>
      <c r="P592" s="196">
        <v>0</v>
      </c>
      <c r="Q592" s="196">
        <v>0</v>
      </c>
      <c r="R592" s="323"/>
    </row>
    <row r="593" spans="1:18" ht="11.25" customHeight="1">
      <c r="A593" s="323"/>
      <c r="B593" s="372"/>
      <c r="C593" s="372"/>
      <c r="D593" s="267"/>
      <c r="E593" s="267"/>
      <c r="F593" s="267"/>
      <c r="G593" s="337">
        <v>902</v>
      </c>
      <c r="H593" s="209" t="s">
        <v>75</v>
      </c>
      <c r="I593" s="210" t="s">
        <v>81</v>
      </c>
      <c r="J593" s="248" t="s">
        <v>862</v>
      </c>
      <c r="K593" s="212">
        <v>244</v>
      </c>
      <c r="L593" s="196">
        <v>31.5</v>
      </c>
      <c r="M593" s="196">
        <v>31.5</v>
      </c>
      <c r="N593" s="196">
        <v>0</v>
      </c>
      <c r="O593" s="196">
        <v>0</v>
      </c>
      <c r="P593" s="196">
        <v>0</v>
      </c>
      <c r="Q593" s="196">
        <v>0</v>
      </c>
      <c r="R593" s="323"/>
    </row>
    <row r="594" spans="1:18" ht="11.25" customHeight="1">
      <c r="A594" s="323"/>
      <c r="B594" s="372"/>
      <c r="C594" s="372"/>
      <c r="D594" s="267"/>
      <c r="E594" s="267"/>
      <c r="F594" s="267"/>
      <c r="G594" s="337">
        <v>902</v>
      </c>
      <c r="H594" s="209" t="s">
        <v>75</v>
      </c>
      <c r="I594" s="210" t="s">
        <v>81</v>
      </c>
      <c r="J594" s="248" t="s">
        <v>666</v>
      </c>
      <c r="K594" s="212">
        <v>244</v>
      </c>
      <c r="L594" s="196">
        <v>128.4</v>
      </c>
      <c r="M594" s="196">
        <v>128.4</v>
      </c>
      <c r="N594" s="196">
        <v>189.9</v>
      </c>
      <c r="O594" s="196">
        <v>0</v>
      </c>
      <c r="P594" s="196">
        <v>0</v>
      </c>
      <c r="Q594" s="196">
        <v>0</v>
      </c>
      <c r="R594" s="323"/>
    </row>
    <row r="595" spans="1:18" ht="11.25" customHeight="1">
      <c r="A595" s="323"/>
      <c r="B595" s="372"/>
      <c r="C595" s="372"/>
      <c r="D595" s="267"/>
      <c r="E595" s="267"/>
      <c r="F595" s="267"/>
      <c r="G595" s="337">
        <v>902</v>
      </c>
      <c r="H595" s="209" t="s">
        <v>75</v>
      </c>
      <c r="I595" s="210" t="s">
        <v>81</v>
      </c>
      <c r="J595" s="211" t="s">
        <v>863</v>
      </c>
      <c r="K595" s="212">
        <v>244</v>
      </c>
      <c r="L595" s="196">
        <v>18.7</v>
      </c>
      <c r="M595" s="196">
        <v>18.7</v>
      </c>
      <c r="N595" s="196">
        <v>0</v>
      </c>
      <c r="O595" s="196">
        <v>0</v>
      </c>
      <c r="P595" s="196">
        <v>0</v>
      </c>
      <c r="Q595" s="196">
        <v>0</v>
      </c>
      <c r="R595" s="323"/>
    </row>
    <row r="596" spans="1:18" ht="11.25" customHeight="1">
      <c r="A596" s="323"/>
      <c r="B596" s="372"/>
      <c r="C596" s="372"/>
      <c r="D596" s="267"/>
      <c r="E596" s="267"/>
      <c r="F596" s="267"/>
      <c r="G596" s="337">
        <v>902</v>
      </c>
      <c r="H596" s="209" t="s">
        <v>75</v>
      </c>
      <c r="I596" s="210" t="s">
        <v>81</v>
      </c>
      <c r="J596" s="211" t="s">
        <v>517</v>
      </c>
      <c r="K596" s="212">
        <v>242</v>
      </c>
      <c r="L596" s="196">
        <v>46</v>
      </c>
      <c r="M596" s="196">
        <v>46</v>
      </c>
      <c r="N596" s="196">
        <v>38.799999999999997</v>
      </c>
      <c r="O596" s="196">
        <v>0</v>
      </c>
      <c r="P596" s="196">
        <v>0</v>
      </c>
      <c r="Q596" s="196">
        <v>0</v>
      </c>
      <c r="R596" s="323"/>
    </row>
    <row r="597" spans="1:18" ht="11.25" customHeight="1">
      <c r="A597" s="323"/>
      <c r="B597" s="372"/>
      <c r="C597" s="372"/>
      <c r="D597" s="267"/>
      <c r="E597" s="267"/>
      <c r="F597" s="267"/>
      <c r="G597" s="337">
        <v>902</v>
      </c>
      <c r="H597" s="209" t="s">
        <v>75</v>
      </c>
      <c r="I597" s="210" t="s">
        <v>81</v>
      </c>
      <c r="J597" s="211" t="s">
        <v>864</v>
      </c>
      <c r="K597" s="212">
        <v>242</v>
      </c>
      <c r="L597" s="196">
        <v>5</v>
      </c>
      <c r="M597" s="196">
        <v>5</v>
      </c>
      <c r="N597" s="196">
        <v>316.3</v>
      </c>
      <c r="O597" s="196">
        <v>0</v>
      </c>
      <c r="P597" s="196">
        <v>0</v>
      </c>
      <c r="Q597" s="196">
        <v>0</v>
      </c>
      <c r="R597" s="323"/>
    </row>
    <row r="598" spans="1:18" ht="11.25" customHeight="1">
      <c r="A598" s="323"/>
      <c r="B598" s="372"/>
      <c r="C598" s="372"/>
      <c r="D598" s="267"/>
      <c r="E598" s="267"/>
      <c r="F598" s="267"/>
      <c r="G598" s="337">
        <v>902</v>
      </c>
      <c r="H598" s="209" t="s">
        <v>75</v>
      </c>
      <c r="I598" s="210" t="s">
        <v>81</v>
      </c>
      <c r="J598" s="211" t="s">
        <v>865</v>
      </c>
      <c r="K598" s="212">
        <v>242</v>
      </c>
      <c r="L598" s="196">
        <v>22.1</v>
      </c>
      <c r="M598" s="196">
        <v>22.1</v>
      </c>
      <c r="N598" s="196">
        <v>127.6</v>
      </c>
      <c r="O598" s="196">
        <v>0</v>
      </c>
      <c r="P598" s="196">
        <v>0</v>
      </c>
      <c r="Q598" s="196">
        <v>0</v>
      </c>
      <c r="R598" s="323"/>
    </row>
    <row r="599" spans="1:18" ht="11.25" customHeight="1">
      <c r="A599" s="323"/>
      <c r="B599" s="372"/>
      <c r="C599" s="372"/>
      <c r="D599" s="267"/>
      <c r="E599" s="267"/>
      <c r="F599" s="267"/>
      <c r="G599" s="337">
        <v>902</v>
      </c>
      <c r="H599" s="209" t="s">
        <v>104</v>
      </c>
      <c r="I599" s="210" t="s">
        <v>84</v>
      </c>
      <c r="J599" s="211" t="s">
        <v>867</v>
      </c>
      <c r="K599" s="212">
        <v>244</v>
      </c>
      <c r="L599" s="196">
        <v>0</v>
      </c>
      <c r="M599" s="196">
        <v>0</v>
      </c>
      <c r="N599" s="196">
        <v>2242.5</v>
      </c>
      <c r="O599" s="196">
        <v>0</v>
      </c>
      <c r="P599" s="196">
        <v>0</v>
      </c>
      <c r="Q599" s="196">
        <v>0</v>
      </c>
      <c r="R599" s="323"/>
    </row>
    <row r="600" spans="1:18" ht="11.25" customHeight="1">
      <c r="A600" s="323"/>
      <c r="B600" s="372"/>
      <c r="C600" s="372"/>
      <c r="D600" s="267"/>
      <c r="E600" s="267"/>
      <c r="F600" s="267"/>
      <c r="G600" s="337">
        <v>902</v>
      </c>
      <c r="H600" s="209" t="s">
        <v>75</v>
      </c>
      <c r="I600" s="210" t="s">
        <v>81</v>
      </c>
      <c r="J600" s="211" t="s">
        <v>866</v>
      </c>
      <c r="K600" s="212">
        <v>242</v>
      </c>
      <c r="L600" s="196">
        <v>25.8</v>
      </c>
      <c r="M600" s="196">
        <v>25.8</v>
      </c>
      <c r="N600" s="196">
        <v>0</v>
      </c>
      <c r="O600" s="196">
        <v>0</v>
      </c>
      <c r="P600" s="196">
        <v>0</v>
      </c>
      <c r="Q600" s="196">
        <v>0</v>
      </c>
      <c r="R600" s="323"/>
    </row>
    <row r="601" spans="1:18" ht="11.25" customHeight="1">
      <c r="A601" s="323"/>
      <c r="B601" s="372"/>
      <c r="C601" s="372"/>
      <c r="D601" s="267"/>
      <c r="E601" s="267"/>
      <c r="F601" s="267"/>
      <c r="G601" s="337">
        <v>902</v>
      </c>
      <c r="H601" s="209" t="s">
        <v>75</v>
      </c>
      <c r="I601" s="210" t="s">
        <v>81</v>
      </c>
      <c r="J601" s="211" t="s">
        <v>868</v>
      </c>
      <c r="K601" s="212">
        <v>242</v>
      </c>
      <c r="L601" s="196">
        <v>83.6</v>
      </c>
      <c r="M601" s="196">
        <v>83.6</v>
      </c>
      <c r="N601" s="196">
        <v>164</v>
      </c>
      <c r="O601" s="196">
        <v>0</v>
      </c>
      <c r="P601" s="196">
        <v>0</v>
      </c>
      <c r="Q601" s="196">
        <v>0</v>
      </c>
      <c r="R601" s="323"/>
    </row>
    <row r="602" spans="1:18" ht="11.25" customHeight="1">
      <c r="A602" s="323"/>
      <c r="B602" s="372"/>
      <c r="C602" s="372"/>
      <c r="D602" s="267"/>
      <c r="E602" s="267"/>
      <c r="F602" s="267"/>
      <c r="G602" s="337">
        <v>902</v>
      </c>
      <c r="H602" s="209" t="s">
        <v>75</v>
      </c>
      <c r="I602" s="210" t="s">
        <v>81</v>
      </c>
      <c r="J602" s="248" t="s">
        <v>988</v>
      </c>
      <c r="K602" s="212">
        <v>244</v>
      </c>
      <c r="L602" s="196">
        <v>0</v>
      </c>
      <c r="M602" s="196">
        <v>0</v>
      </c>
      <c r="N602" s="196">
        <v>29.1</v>
      </c>
      <c r="O602" s="196">
        <v>0</v>
      </c>
      <c r="P602" s="196">
        <v>0</v>
      </c>
      <c r="Q602" s="196">
        <v>0</v>
      </c>
      <c r="R602" s="323"/>
    </row>
    <row r="603" spans="1:18" ht="11.25" customHeight="1">
      <c r="A603" s="323"/>
      <c r="B603" s="372"/>
      <c r="C603" s="372"/>
      <c r="D603" s="267"/>
      <c r="E603" s="267"/>
      <c r="F603" s="267"/>
      <c r="G603" s="337">
        <v>902</v>
      </c>
      <c r="H603" s="209" t="s">
        <v>75</v>
      </c>
      <c r="I603" s="210" t="s">
        <v>81</v>
      </c>
      <c r="J603" s="211" t="s">
        <v>989</v>
      </c>
      <c r="K603" s="212">
        <v>244</v>
      </c>
      <c r="L603" s="196">
        <v>0</v>
      </c>
      <c r="M603" s="196">
        <v>0</v>
      </c>
      <c r="N603" s="196">
        <v>12.2</v>
      </c>
      <c r="O603" s="196">
        <v>0</v>
      </c>
      <c r="P603" s="196">
        <v>0</v>
      </c>
      <c r="Q603" s="196">
        <v>0</v>
      </c>
      <c r="R603" s="323"/>
    </row>
    <row r="604" spans="1:18" ht="11.25" customHeight="1">
      <c r="A604" s="323"/>
      <c r="B604" s="372"/>
      <c r="C604" s="372"/>
      <c r="D604" s="267"/>
      <c r="E604" s="267"/>
      <c r="F604" s="267"/>
      <c r="G604" s="337">
        <v>902</v>
      </c>
      <c r="H604" s="209" t="s">
        <v>96</v>
      </c>
      <c r="I604" s="210" t="s">
        <v>83</v>
      </c>
      <c r="J604" s="248" t="s">
        <v>990</v>
      </c>
      <c r="K604" s="212">
        <v>853</v>
      </c>
      <c r="L604" s="196">
        <v>0</v>
      </c>
      <c r="M604" s="196">
        <v>0</v>
      </c>
      <c r="N604" s="196">
        <v>10</v>
      </c>
      <c r="O604" s="196">
        <v>0</v>
      </c>
      <c r="P604" s="196">
        <v>0</v>
      </c>
      <c r="Q604" s="196">
        <v>0</v>
      </c>
      <c r="R604" s="323"/>
    </row>
    <row r="605" spans="1:18" ht="11.25" customHeight="1">
      <c r="A605" s="323"/>
      <c r="B605" s="372"/>
      <c r="C605" s="372"/>
      <c r="D605" s="267"/>
      <c r="E605" s="267"/>
      <c r="F605" s="267"/>
      <c r="G605" s="337">
        <v>902</v>
      </c>
      <c r="H605" s="209" t="s">
        <v>75</v>
      </c>
      <c r="I605" s="210" t="s">
        <v>81</v>
      </c>
      <c r="J605" s="248" t="s">
        <v>860</v>
      </c>
      <c r="K605" s="212">
        <v>244</v>
      </c>
      <c r="L605" s="196">
        <v>0</v>
      </c>
      <c r="M605" s="196">
        <v>0</v>
      </c>
      <c r="N605" s="196">
        <v>50</v>
      </c>
      <c r="O605" s="196">
        <v>0</v>
      </c>
      <c r="P605" s="196">
        <v>0</v>
      </c>
      <c r="Q605" s="196">
        <v>0</v>
      </c>
      <c r="R605" s="323"/>
    </row>
    <row r="606" spans="1:18" ht="11.25" customHeight="1">
      <c r="A606" s="323"/>
      <c r="B606" s="372"/>
      <c r="C606" s="372"/>
      <c r="D606" s="267"/>
      <c r="E606" s="267"/>
      <c r="F606" s="267"/>
      <c r="G606" s="337">
        <v>902</v>
      </c>
      <c r="H606" s="209" t="s">
        <v>75</v>
      </c>
      <c r="I606" s="210" t="s">
        <v>81</v>
      </c>
      <c r="J606" s="248" t="s">
        <v>987</v>
      </c>
      <c r="K606" s="212">
        <v>244</v>
      </c>
      <c r="L606" s="196">
        <v>0</v>
      </c>
      <c r="M606" s="196">
        <v>0</v>
      </c>
      <c r="N606" s="196">
        <v>30</v>
      </c>
      <c r="O606" s="196">
        <v>0</v>
      </c>
      <c r="P606" s="196">
        <v>0</v>
      </c>
      <c r="Q606" s="196">
        <v>0</v>
      </c>
      <c r="R606" s="323"/>
    </row>
    <row r="607" spans="1:18" ht="11.25" customHeight="1">
      <c r="A607" s="323"/>
      <c r="B607" s="372"/>
      <c r="C607" s="372"/>
      <c r="D607" s="267"/>
      <c r="E607" s="267"/>
      <c r="F607" s="267"/>
      <c r="G607" s="337">
        <v>902</v>
      </c>
      <c r="H607" s="209" t="s">
        <v>75</v>
      </c>
      <c r="I607" s="210" t="s">
        <v>98</v>
      </c>
      <c r="J607" s="211" t="s">
        <v>986</v>
      </c>
      <c r="K607" s="212">
        <v>880</v>
      </c>
      <c r="L607" s="196">
        <v>0</v>
      </c>
      <c r="M607" s="196">
        <v>0</v>
      </c>
      <c r="N607" s="196">
        <v>5622.9</v>
      </c>
      <c r="O607" s="196">
        <v>0</v>
      </c>
      <c r="P607" s="196">
        <v>0</v>
      </c>
      <c r="Q607" s="196">
        <v>0</v>
      </c>
      <c r="R607" s="323"/>
    </row>
    <row r="608" spans="1:18" ht="11.25" customHeight="1">
      <c r="A608" s="323"/>
      <c r="B608" s="372"/>
      <c r="C608" s="372"/>
      <c r="D608" s="267"/>
      <c r="E608" s="267"/>
      <c r="F608" s="267"/>
      <c r="G608" s="337">
        <v>902</v>
      </c>
      <c r="H608" s="209" t="s">
        <v>75</v>
      </c>
      <c r="I608" s="210" t="s">
        <v>81</v>
      </c>
      <c r="J608" s="211" t="s">
        <v>595</v>
      </c>
      <c r="K608" s="212">
        <v>244</v>
      </c>
      <c r="L608" s="196">
        <v>0</v>
      </c>
      <c r="M608" s="196">
        <v>0</v>
      </c>
      <c r="N608" s="196">
        <v>0</v>
      </c>
      <c r="O608" s="196">
        <v>200</v>
      </c>
      <c r="P608" s="196">
        <v>200</v>
      </c>
      <c r="Q608" s="196">
        <v>200</v>
      </c>
      <c r="R608" s="323"/>
    </row>
    <row r="609" spans="1:18" ht="11.25" customHeight="1">
      <c r="A609" s="323"/>
      <c r="B609" s="372"/>
      <c r="C609" s="372"/>
      <c r="D609" s="267"/>
      <c r="E609" s="267"/>
      <c r="F609" s="267"/>
      <c r="G609" s="337">
        <v>902</v>
      </c>
      <c r="H609" s="209" t="s">
        <v>75</v>
      </c>
      <c r="I609" s="210" t="s">
        <v>81</v>
      </c>
      <c r="J609" s="248" t="s">
        <v>1071</v>
      </c>
      <c r="K609" s="212">
        <v>244</v>
      </c>
      <c r="L609" s="196">
        <v>0</v>
      </c>
      <c r="M609" s="196">
        <v>0</v>
      </c>
      <c r="N609" s="196">
        <v>0</v>
      </c>
      <c r="O609" s="196">
        <v>600</v>
      </c>
      <c r="P609" s="196">
        <v>0</v>
      </c>
      <c r="Q609" s="196">
        <v>0</v>
      </c>
      <c r="R609" s="323"/>
    </row>
    <row r="610" spans="1:18" ht="11.25" customHeight="1">
      <c r="A610" s="323"/>
      <c r="B610" s="372"/>
      <c r="C610" s="372"/>
      <c r="D610" s="267"/>
      <c r="E610" s="267"/>
      <c r="F610" s="267"/>
      <c r="G610" s="337">
        <v>905</v>
      </c>
      <c r="H610" s="209" t="s">
        <v>75</v>
      </c>
      <c r="I610" s="210" t="s">
        <v>104</v>
      </c>
      <c r="J610" s="211" t="s">
        <v>1091</v>
      </c>
      <c r="K610" s="212">
        <v>122</v>
      </c>
      <c r="L610" s="196">
        <v>20.100000000000001</v>
      </c>
      <c r="M610" s="196">
        <v>20.100000000000001</v>
      </c>
      <c r="N610" s="196">
        <v>21</v>
      </c>
      <c r="O610" s="196">
        <v>21</v>
      </c>
      <c r="P610" s="196">
        <v>21</v>
      </c>
      <c r="Q610" s="196">
        <v>21</v>
      </c>
      <c r="R610" s="323"/>
    </row>
    <row r="611" spans="1:18" ht="11.25" customHeight="1">
      <c r="A611" s="323"/>
      <c r="B611" s="372"/>
      <c r="C611" s="372"/>
      <c r="D611" s="267"/>
      <c r="E611" s="267"/>
      <c r="F611" s="267"/>
      <c r="G611" s="337">
        <v>905</v>
      </c>
      <c r="H611" s="209" t="s">
        <v>75</v>
      </c>
      <c r="I611" s="210" t="s">
        <v>104</v>
      </c>
      <c r="J611" s="211" t="s">
        <v>1091</v>
      </c>
      <c r="K611" s="212">
        <v>129</v>
      </c>
      <c r="L611" s="196">
        <v>3129.3</v>
      </c>
      <c r="M611" s="196">
        <v>3129.3</v>
      </c>
      <c r="N611" s="196">
        <v>3504.6</v>
      </c>
      <c r="O611" s="196">
        <v>3343.6</v>
      </c>
      <c r="P611" s="196">
        <v>3343.6</v>
      </c>
      <c r="Q611" s="196">
        <v>3343.6</v>
      </c>
      <c r="R611" s="323"/>
    </row>
    <row r="612" spans="1:18" ht="11.25" customHeight="1">
      <c r="A612" s="323"/>
      <c r="B612" s="372"/>
      <c r="C612" s="372"/>
      <c r="D612" s="267"/>
      <c r="E612" s="267"/>
      <c r="F612" s="267"/>
      <c r="G612" s="337">
        <v>905</v>
      </c>
      <c r="H612" s="209" t="s">
        <v>75</v>
      </c>
      <c r="I612" s="210" t="s">
        <v>81</v>
      </c>
      <c r="J612" s="211" t="s">
        <v>347</v>
      </c>
      <c r="K612" s="212">
        <v>244</v>
      </c>
      <c r="L612" s="196">
        <v>2.1</v>
      </c>
      <c r="M612" s="196">
        <v>2.1</v>
      </c>
      <c r="N612" s="196">
        <v>235.3</v>
      </c>
      <c r="O612" s="196">
        <v>351.6</v>
      </c>
      <c r="P612" s="196">
        <v>0</v>
      </c>
      <c r="Q612" s="196">
        <v>0</v>
      </c>
      <c r="R612" s="323"/>
    </row>
    <row r="613" spans="1:18" ht="11.25" customHeight="1">
      <c r="A613" s="323"/>
      <c r="B613" s="372"/>
      <c r="C613" s="372"/>
      <c r="D613" s="267"/>
      <c r="E613" s="267"/>
      <c r="F613" s="267"/>
      <c r="G613" s="337">
        <v>905</v>
      </c>
      <c r="H613" s="209" t="s">
        <v>75</v>
      </c>
      <c r="I613" s="210" t="s">
        <v>81</v>
      </c>
      <c r="J613" s="211" t="s">
        <v>316</v>
      </c>
      <c r="K613" s="212">
        <v>244</v>
      </c>
      <c r="L613" s="196">
        <v>0.6</v>
      </c>
      <c r="M613" s="196">
        <v>0.6</v>
      </c>
      <c r="N613" s="196">
        <v>200</v>
      </c>
      <c r="O613" s="196">
        <v>0</v>
      </c>
      <c r="P613" s="196">
        <v>0</v>
      </c>
      <c r="Q613" s="196">
        <v>0</v>
      </c>
      <c r="R613" s="323"/>
    </row>
    <row r="614" spans="1:18" ht="11.25" customHeight="1">
      <c r="A614" s="323"/>
      <c r="B614" s="372"/>
      <c r="C614" s="372"/>
      <c r="D614" s="267"/>
      <c r="E614" s="267"/>
      <c r="F614" s="267"/>
      <c r="G614" s="337">
        <v>905</v>
      </c>
      <c r="H614" s="209" t="s">
        <v>75</v>
      </c>
      <c r="I614" s="210" t="s">
        <v>81</v>
      </c>
      <c r="J614" s="211" t="s">
        <v>346</v>
      </c>
      <c r="K614" s="212">
        <v>242</v>
      </c>
      <c r="L614" s="196">
        <v>58.3</v>
      </c>
      <c r="M614" s="196">
        <v>52.2</v>
      </c>
      <c r="N614" s="196">
        <v>79</v>
      </c>
      <c r="O614" s="196">
        <v>105.6</v>
      </c>
      <c r="P614" s="196">
        <v>0</v>
      </c>
      <c r="Q614" s="196">
        <v>0</v>
      </c>
      <c r="R614" s="323"/>
    </row>
    <row r="615" spans="1:18" ht="11.25" customHeight="1">
      <c r="A615" s="323"/>
      <c r="B615" s="372"/>
      <c r="C615" s="372"/>
      <c r="D615" s="267"/>
      <c r="E615" s="267"/>
      <c r="F615" s="267"/>
      <c r="G615" s="337">
        <v>905</v>
      </c>
      <c r="H615" s="209" t="s">
        <v>75</v>
      </c>
      <c r="I615" s="210" t="s">
        <v>81</v>
      </c>
      <c r="J615" s="211" t="s">
        <v>346</v>
      </c>
      <c r="K615" s="212">
        <v>244</v>
      </c>
      <c r="L615" s="196">
        <v>1.7</v>
      </c>
      <c r="M615" s="196">
        <v>1.7</v>
      </c>
      <c r="N615" s="196">
        <v>12.5</v>
      </c>
      <c r="O615" s="196">
        <v>0</v>
      </c>
      <c r="P615" s="196">
        <v>0</v>
      </c>
      <c r="Q615" s="196">
        <v>0</v>
      </c>
      <c r="R615" s="323"/>
    </row>
    <row r="616" spans="1:18" ht="11.25" customHeight="1">
      <c r="A616" s="323"/>
      <c r="B616" s="372"/>
      <c r="C616" s="372"/>
      <c r="D616" s="267"/>
      <c r="E616" s="267"/>
      <c r="F616" s="267"/>
      <c r="G616" s="337">
        <v>905</v>
      </c>
      <c r="H616" s="209" t="s">
        <v>75</v>
      </c>
      <c r="I616" s="210" t="s">
        <v>81</v>
      </c>
      <c r="J616" s="211" t="s">
        <v>353</v>
      </c>
      <c r="K616" s="212">
        <v>244</v>
      </c>
      <c r="L616" s="196">
        <v>78.7</v>
      </c>
      <c r="M616" s="196">
        <v>78.7</v>
      </c>
      <c r="N616" s="196">
        <v>52</v>
      </c>
      <c r="O616" s="196">
        <v>52</v>
      </c>
      <c r="P616" s="196">
        <v>0</v>
      </c>
      <c r="Q616" s="196">
        <v>0</v>
      </c>
      <c r="R616" s="323"/>
    </row>
    <row r="617" spans="1:18" ht="11.25" customHeight="1">
      <c r="A617" s="323"/>
      <c r="B617" s="372"/>
      <c r="C617" s="372"/>
      <c r="D617" s="267"/>
      <c r="E617" s="267"/>
      <c r="F617" s="267"/>
      <c r="G617" s="337">
        <v>905</v>
      </c>
      <c r="H617" s="209" t="s">
        <v>75</v>
      </c>
      <c r="I617" s="210" t="s">
        <v>81</v>
      </c>
      <c r="J617" s="211" t="s">
        <v>323</v>
      </c>
      <c r="K617" s="212">
        <v>244</v>
      </c>
      <c r="L617" s="196">
        <v>6.2</v>
      </c>
      <c r="M617" s="196">
        <v>6.2</v>
      </c>
      <c r="N617" s="196">
        <v>7.9</v>
      </c>
      <c r="O617" s="196">
        <v>7.9</v>
      </c>
      <c r="P617" s="196">
        <v>0</v>
      </c>
      <c r="Q617" s="196">
        <v>0</v>
      </c>
      <c r="R617" s="323"/>
    </row>
    <row r="618" spans="1:18" ht="11.25" customHeight="1">
      <c r="A618" s="323"/>
      <c r="B618" s="372"/>
      <c r="C618" s="372"/>
      <c r="D618" s="267"/>
      <c r="E618" s="267"/>
      <c r="F618" s="267"/>
      <c r="G618" s="337">
        <v>905</v>
      </c>
      <c r="H618" s="209" t="s">
        <v>75</v>
      </c>
      <c r="I618" s="210" t="s">
        <v>81</v>
      </c>
      <c r="J618" s="211" t="s">
        <v>368</v>
      </c>
      <c r="K618" s="212">
        <v>244</v>
      </c>
      <c r="L618" s="196">
        <v>0</v>
      </c>
      <c r="M618" s="196">
        <v>0</v>
      </c>
      <c r="N618" s="196">
        <v>67.599999999999994</v>
      </c>
      <c r="O618" s="196">
        <v>45</v>
      </c>
      <c r="P618" s="196">
        <v>0</v>
      </c>
      <c r="Q618" s="196">
        <v>0</v>
      </c>
      <c r="R618" s="323"/>
    </row>
    <row r="619" spans="1:18" ht="11.25" customHeight="1">
      <c r="A619" s="323"/>
      <c r="B619" s="372"/>
      <c r="C619" s="372"/>
      <c r="D619" s="267"/>
      <c r="E619" s="267"/>
      <c r="F619" s="267"/>
      <c r="G619" s="337">
        <v>905</v>
      </c>
      <c r="H619" s="209" t="s">
        <v>75</v>
      </c>
      <c r="I619" s="210" t="s">
        <v>81</v>
      </c>
      <c r="J619" s="211" t="s">
        <v>348</v>
      </c>
      <c r="K619" s="212">
        <v>244</v>
      </c>
      <c r="L619" s="196">
        <v>80.2</v>
      </c>
      <c r="M619" s="196">
        <v>80.2</v>
      </c>
      <c r="N619" s="196">
        <v>109.2</v>
      </c>
      <c r="O619" s="196">
        <v>107.8</v>
      </c>
      <c r="P619" s="196">
        <v>0</v>
      </c>
      <c r="Q619" s="196">
        <v>0</v>
      </c>
      <c r="R619" s="323"/>
    </row>
    <row r="620" spans="1:18" ht="11.25" customHeight="1">
      <c r="A620" s="323"/>
      <c r="B620" s="372"/>
      <c r="C620" s="372"/>
      <c r="D620" s="267"/>
      <c r="E620" s="267"/>
      <c r="F620" s="267"/>
      <c r="G620" s="337">
        <v>905</v>
      </c>
      <c r="H620" s="209" t="s">
        <v>75</v>
      </c>
      <c r="I620" s="210" t="s">
        <v>81</v>
      </c>
      <c r="J620" s="211" t="s">
        <v>380</v>
      </c>
      <c r="K620" s="212">
        <v>244</v>
      </c>
      <c r="L620" s="196">
        <v>0</v>
      </c>
      <c r="M620" s="196">
        <v>0</v>
      </c>
      <c r="N620" s="196">
        <v>20.8</v>
      </c>
      <c r="O620" s="196">
        <v>22.1</v>
      </c>
      <c r="P620" s="196">
        <v>0</v>
      </c>
      <c r="Q620" s="196">
        <v>0</v>
      </c>
      <c r="R620" s="323"/>
    </row>
    <row r="621" spans="1:18" ht="11.25" customHeight="1">
      <c r="A621" s="323"/>
      <c r="B621" s="372"/>
      <c r="C621" s="372"/>
      <c r="D621" s="267"/>
      <c r="E621" s="267"/>
      <c r="F621" s="267"/>
      <c r="G621" s="337">
        <v>905</v>
      </c>
      <c r="H621" s="209" t="s">
        <v>75</v>
      </c>
      <c r="I621" s="210" t="s">
        <v>81</v>
      </c>
      <c r="J621" s="211" t="s">
        <v>334</v>
      </c>
      <c r="K621" s="212">
        <v>242</v>
      </c>
      <c r="L621" s="196">
        <v>100.5</v>
      </c>
      <c r="M621" s="196">
        <v>100.5</v>
      </c>
      <c r="N621" s="196">
        <v>134</v>
      </c>
      <c r="O621" s="196">
        <v>146.80000000000001</v>
      </c>
      <c r="P621" s="196">
        <v>0</v>
      </c>
      <c r="Q621" s="196">
        <v>0</v>
      </c>
      <c r="R621" s="323"/>
    </row>
    <row r="622" spans="1:18" ht="11.25" customHeight="1">
      <c r="A622" s="323"/>
      <c r="B622" s="372"/>
      <c r="C622" s="372"/>
      <c r="D622" s="267"/>
      <c r="E622" s="267"/>
      <c r="F622" s="267"/>
      <c r="G622" s="337">
        <v>905</v>
      </c>
      <c r="H622" s="209" t="s">
        <v>75</v>
      </c>
      <c r="I622" s="210" t="s">
        <v>81</v>
      </c>
      <c r="J622" s="211" t="s">
        <v>379</v>
      </c>
      <c r="K622" s="212">
        <v>242</v>
      </c>
      <c r="L622" s="196">
        <v>135.1</v>
      </c>
      <c r="M622" s="196">
        <v>135.1</v>
      </c>
      <c r="N622" s="196">
        <v>148.69999999999999</v>
      </c>
      <c r="O622" s="196">
        <v>171</v>
      </c>
      <c r="P622" s="196">
        <v>0</v>
      </c>
      <c r="Q622" s="196">
        <v>0</v>
      </c>
      <c r="R622" s="323"/>
    </row>
    <row r="623" spans="1:18" ht="11.25" customHeight="1">
      <c r="A623" s="323"/>
      <c r="B623" s="372"/>
      <c r="C623" s="372"/>
      <c r="D623" s="267"/>
      <c r="E623" s="267"/>
      <c r="F623" s="267"/>
      <c r="G623" s="337">
        <v>905</v>
      </c>
      <c r="H623" s="209" t="s">
        <v>75</v>
      </c>
      <c r="I623" s="210" t="s">
        <v>81</v>
      </c>
      <c r="J623" s="211" t="s">
        <v>336</v>
      </c>
      <c r="K623" s="212">
        <v>242</v>
      </c>
      <c r="L623" s="196">
        <v>143.80000000000001</v>
      </c>
      <c r="M623" s="196">
        <v>143.80000000000001</v>
      </c>
      <c r="N623" s="196">
        <v>194</v>
      </c>
      <c r="O623" s="196">
        <v>450</v>
      </c>
      <c r="P623" s="196">
        <v>0</v>
      </c>
      <c r="Q623" s="196">
        <v>0</v>
      </c>
      <c r="R623" s="323"/>
    </row>
    <row r="624" spans="1:18" ht="11.25" customHeight="1">
      <c r="A624" s="323"/>
      <c r="B624" s="372"/>
      <c r="C624" s="372"/>
      <c r="D624" s="267"/>
      <c r="E624" s="267"/>
      <c r="F624" s="267"/>
      <c r="G624" s="337">
        <v>905</v>
      </c>
      <c r="H624" s="209" t="s">
        <v>75</v>
      </c>
      <c r="I624" s="210" t="s">
        <v>81</v>
      </c>
      <c r="J624" s="211" t="s">
        <v>329</v>
      </c>
      <c r="K624" s="212">
        <v>242</v>
      </c>
      <c r="L624" s="196">
        <v>1891.9</v>
      </c>
      <c r="M624" s="196">
        <v>1891.9</v>
      </c>
      <c r="N624" s="196">
        <v>2012.7</v>
      </c>
      <c r="O624" s="196">
        <v>2220</v>
      </c>
      <c r="P624" s="196">
        <v>0</v>
      </c>
      <c r="Q624" s="196">
        <v>0</v>
      </c>
      <c r="R624" s="323"/>
    </row>
    <row r="625" spans="1:18" ht="11.25" customHeight="1">
      <c r="A625" s="323"/>
      <c r="B625" s="372"/>
      <c r="C625" s="372"/>
      <c r="D625" s="267"/>
      <c r="E625" s="267"/>
      <c r="F625" s="267"/>
      <c r="G625" s="337">
        <v>905</v>
      </c>
      <c r="H625" s="209" t="s">
        <v>75</v>
      </c>
      <c r="I625" s="210" t="s">
        <v>81</v>
      </c>
      <c r="J625" s="211" t="s">
        <v>337</v>
      </c>
      <c r="K625" s="212">
        <v>242</v>
      </c>
      <c r="L625" s="196">
        <v>9.6</v>
      </c>
      <c r="M625" s="196">
        <v>9.6</v>
      </c>
      <c r="N625" s="196">
        <v>50</v>
      </c>
      <c r="O625" s="196">
        <v>50</v>
      </c>
      <c r="P625" s="196">
        <v>0</v>
      </c>
      <c r="Q625" s="196">
        <v>0</v>
      </c>
      <c r="R625" s="323"/>
    </row>
    <row r="626" spans="1:18" ht="11.25" customHeight="1">
      <c r="A626" s="323"/>
      <c r="B626" s="372"/>
      <c r="C626" s="372"/>
      <c r="D626" s="267"/>
      <c r="E626" s="267"/>
      <c r="F626" s="267"/>
      <c r="G626" s="337">
        <v>905</v>
      </c>
      <c r="H626" s="209" t="s">
        <v>75</v>
      </c>
      <c r="I626" s="210" t="s">
        <v>81</v>
      </c>
      <c r="J626" s="211" t="s">
        <v>513</v>
      </c>
      <c r="K626" s="212">
        <v>853</v>
      </c>
      <c r="L626" s="196">
        <v>5.0999999999999996</v>
      </c>
      <c r="M626" s="196">
        <v>5.0999999999999996</v>
      </c>
      <c r="N626" s="196">
        <v>0.4</v>
      </c>
      <c r="O626" s="196">
        <v>0</v>
      </c>
      <c r="P626" s="196">
        <v>0</v>
      </c>
      <c r="Q626" s="196">
        <v>0</v>
      </c>
      <c r="R626" s="323"/>
    </row>
    <row r="627" spans="1:18" ht="11.25" customHeight="1">
      <c r="A627" s="323"/>
      <c r="B627" s="372"/>
      <c r="C627" s="372"/>
      <c r="D627" s="267"/>
      <c r="E627" s="267"/>
      <c r="F627" s="267"/>
      <c r="G627" s="337">
        <v>905</v>
      </c>
      <c r="H627" s="209" t="s">
        <v>75</v>
      </c>
      <c r="I627" s="210" t="s">
        <v>81</v>
      </c>
      <c r="J627" s="211" t="s">
        <v>317</v>
      </c>
      <c r="K627" s="212">
        <v>242</v>
      </c>
      <c r="L627" s="196">
        <v>5.0999999999999996</v>
      </c>
      <c r="M627" s="196">
        <v>5.0999999999999996</v>
      </c>
      <c r="N627" s="196">
        <v>6.1</v>
      </c>
      <c r="O627" s="196">
        <v>0</v>
      </c>
      <c r="P627" s="196">
        <v>0</v>
      </c>
      <c r="Q627" s="196">
        <v>0</v>
      </c>
      <c r="R627" s="323"/>
    </row>
    <row r="628" spans="1:18" ht="11.25" customHeight="1">
      <c r="A628" s="323"/>
      <c r="B628" s="372"/>
      <c r="C628" s="372"/>
      <c r="D628" s="267"/>
      <c r="E628" s="267"/>
      <c r="F628" s="267"/>
      <c r="G628" s="253">
        <v>910</v>
      </c>
      <c r="H628" s="210" t="s">
        <v>75</v>
      </c>
      <c r="I628" s="210" t="s">
        <v>81</v>
      </c>
      <c r="J628" s="211" t="s">
        <v>346</v>
      </c>
      <c r="K628" s="212">
        <v>242</v>
      </c>
      <c r="L628" s="196">
        <v>13</v>
      </c>
      <c r="M628" s="196">
        <v>11.4</v>
      </c>
      <c r="N628" s="196">
        <v>19.2</v>
      </c>
      <c r="O628" s="196">
        <v>14.3</v>
      </c>
      <c r="P628" s="196">
        <v>0</v>
      </c>
      <c r="Q628" s="196">
        <v>0</v>
      </c>
      <c r="R628" s="323"/>
    </row>
    <row r="629" spans="1:18" ht="11.25" customHeight="1">
      <c r="A629" s="323"/>
      <c r="B629" s="372"/>
      <c r="C629" s="372"/>
      <c r="D629" s="267"/>
      <c r="E629" s="267"/>
      <c r="F629" s="267"/>
      <c r="G629" s="253">
        <v>910</v>
      </c>
      <c r="H629" s="210" t="s">
        <v>75</v>
      </c>
      <c r="I629" s="210" t="s">
        <v>81</v>
      </c>
      <c r="J629" s="211" t="s">
        <v>347</v>
      </c>
      <c r="K629" s="212">
        <v>244</v>
      </c>
      <c r="L629" s="196">
        <v>11.4</v>
      </c>
      <c r="M629" s="196">
        <v>11.4</v>
      </c>
      <c r="N629" s="196">
        <v>19.7</v>
      </c>
      <c r="O629" s="196">
        <v>22.7</v>
      </c>
      <c r="P629" s="196">
        <v>0</v>
      </c>
      <c r="Q629" s="196">
        <v>0</v>
      </c>
      <c r="R629" s="323"/>
    </row>
    <row r="630" spans="1:18" ht="11.25" customHeight="1">
      <c r="A630" s="323"/>
      <c r="B630" s="372"/>
      <c r="C630" s="372"/>
      <c r="D630" s="267"/>
      <c r="E630" s="267"/>
      <c r="F630" s="267"/>
      <c r="G630" s="253">
        <v>910</v>
      </c>
      <c r="H630" s="210" t="s">
        <v>75</v>
      </c>
      <c r="I630" s="210" t="s">
        <v>81</v>
      </c>
      <c r="J630" s="211" t="s">
        <v>353</v>
      </c>
      <c r="K630" s="212">
        <v>244</v>
      </c>
      <c r="L630" s="196">
        <v>0</v>
      </c>
      <c r="M630" s="196">
        <v>0</v>
      </c>
      <c r="N630" s="196">
        <v>5.6</v>
      </c>
      <c r="O630" s="196">
        <v>11.2</v>
      </c>
      <c r="P630" s="196">
        <v>0</v>
      </c>
      <c r="Q630" s="196">
        <v>0</v>
      </c>
      <c r="R630" s="323"/>
    </row>
    <row r="631" spans="1:18" ht="11.25" customHeight="1">
      <c r="A631" s="323"/>
      <c r="B631" s="372"/>
      <c r="C631" s="372"/>
      <c r="D631" s="267"/>
      <c r="E631" s="267"/>
      <c r="F631" s="267"/>
      <c r="G631" s="253">
        <v>910</v>
      </c>
      <c r="H631" s="210" t="s">
        <v>75</v>
      </c>
      <c r="I631" s="210" t="s">
        <v>81</v>
      </c>
      <c r="J631" s="211" t="s">
        <v>514</v>
      </c>
      <c r="K631" s="212">
        <v>242</v>
      </c>
      <c r="L631" s="196">
        <v>28.4</v>
      </c>
      <c r="M631" s="196">
        <v>28.4</v>
      </c>
      <c r="N631" s="196">
        <v>6</v>
      </c>
      <c r="O631" s="196">
        <v>6.3</v>
      </c>
      <c r="P631" s="196">
        <v>0</v>
      </c>
      <c r="Q631" s="196">
        <v>0</v>
      </c>
      <c r="R631" s="323"/>
    </row>
    <row r="632" spans="1:18" ht="11.25" customHeight="1">
      <c r="A632" s="323"/>
      <c r="B632" s="372"/>
      <c r="C632" s="372"/>
      <c r="D632" s="267"/>
      <c r="E632" s="267"/>
      <c r="F632" s="267"/>
      <c r="G632" s="253">
        <v>910</v>
      </c>
      <c r="H632" s="210" t="s">
        <v>75</v>
      </c>
      <c r="I632" s="210" t="s">
        <v>81</v>
      </c>
      <c r="J632" s="211" t="s">
        <v>379</v>
      </c>
      <c r="K632" s="212">
        <v>242</v>
      </c>
      <c r="L632" s="196">
        <v>106.3</v>
      </c>
      <c r="M632" s="196">
        <v>106.3</v>
      </c>
      <c r="N632" s="196">
        <v>146.9</v>
      </c>
      <c r="O632" s="196">
        <v>147.1</v>
      </c>
      <c r="P632" s="196">
        <v>0</v>
      </c>
      <c r="Q632" s="196">
        <v>0</v>
      </c>
      <c r="R632" s="323"/>
    </row>
    <row r="633" spans="1:18" ht="11.25" customHeight="1">
      <c r="A633" s="323"/>
      <c r="B633" s="372"/>
      <c r="C633" s="372"/>
      <c r="D633" s="267"/>
      <c r="E633" s="267"/>
      <c r="F633" s="267"/>
      <c r="G633" s="253">
        <v>910</v>
      </c>
      <c r="H633" s="210" t="s">
        <v>75</v>
      </c>
      <c r="I633" s="210" t="s">
        <v>81</v>
      </c>
      <c r="J633" s="211" t="s">
        <v>337</v>
      </c>
      <c r="K633" s="212">
        <v>242</v>
      </c>
      <c r="L633" s="196">
        <v>5.9</v>
      </c>
      <c r="M633" s="196">
        <v>5.9</v>
      </c>
      <c r="N633" s="196">
        <v>23.4</v>
      </c>
      <c r="O633" s="196">
        <v>24.3</v>
      </c>
      <c r="P633" s="196">
        <v>0</v>
      </c>
      <c r="Q633" s="196">
        <v>0</v>
      </c>
      <c r="R633" s="323"/>
    </row>
    <row r="634" spans="1:18" ht="11.25" customHeight="1">
      <c r="A634" s="323"/>
      <c r="B634" s="372"/>
      <c r="C634" s="372"/>
      <c r="D634" s="267"/>
      <c r="E634" s="267"/>
      <c r="F634" s="267"/>
      <c r="G634" s="253">
        <v>910</v>
      </c>
      <c r="H634" s="210" t="s">
        <v>75</v>
      </c>
      <c r="I634" s="210" t="s">
        <v>81</v>
      </c>
      <c r="J634" s="211" t="s">
        <v>329</v>
      </c>
      <c r="K634" s="212">
        <v>242</v>
      </c>
      <c r="L634" s="196">
        <v>5.8</v>
      </c>
      <c r="M634" s="196">
        <v>5.8</v>
      </c>
      <c r="N634" s="196">
        <v>11.6</v>
      </c>
      <c r="O634" s="196">
        <v>7.2</v>
      </c>
      <c r="P634" s="196">
        <v>0</v>
      </c>
      <c r="Q634" s="196">
        <v>0</v>
      </c>
      <c r="R634" s="323"/>
    </row>
    <row r="635" spans="1:18" ht="11.25" customHeight="1">
      <c r="A635" s="323"/>
      <c r="B635" s="372"/>
      <c r="C635" s="372"/>
      <c r="D635" s="267"/>
      <c r="E635" s="267"/>
      <c r="F635" s="267"/>
      <c r="G635" s="253">
        <v>910</v>
      </c>
      <c r="H635" s="210" t="s">
        <v>75</v>
      </c>
      <c r="I635" s="210" t="s">
        <v>81</v>
      </c>
      <c r="J635" s="211" t="s">
        <v>323</v>
      </c>
      <c r="K635" s="212">
        <v>244</v>
      </c>
      <c r="L635" s="196">
        <v>14.7</v>
      </c>
      <c r="M635" s="196">
        <v>14.7</v>
      </c>
      <c r="N635" s="196">
        <v>10.8</v>
      </c>
      <c r="O635" s="196">
        <v>11.2</v>
      </c>
      <c r="P635" s="196">
        <v>0</v>
      </c>
      <c r="Q635" s="196">
        <v>0</v>
      </c>
      <c r="R635" s="323"/>
    </row>
    <row r="636" spans="1:18" ht="11.25" customHeight="1">
      <c r="A636" s="323"/>
      <c r="B636" s="372"/>
      <c r="C636" s="372"/>
      <c r="D636" s="267"/>
      <c r="E636" s="267"/>
      <c r="F636" s="267"/>
      <c r="G636" s="253">
        <v>910</v>
      </c>
      <c r="H636" s="210" t="s">
        <v>75</v>
      </c>
      <c r="I636" s="210" t="s">
        <v>81</v>
      </c>
      <c r="J636" s="211" t="s">
        <v>348</v>
      </c>
      <c r="K636" s="212">
        <v>244</v>
      </c>
      <c r="L636" s="196">
        <v>4.5999999999999996</v>
      </c>
      <c r="M636" s="196">
        <v>4.5999999999999996</v>
      </c>
      <c r="N636" s="196">
        <v>6.5</v>
      </c>
      <c r="O636" s="196">
        <v>5</v>
      </c>
      <c r="P636" s="196">
        <v>0</v>
      </c>
      <c r="Q636" s="196">
        <v>0</v>
      </c>
      <c r="R636" s="323"/>
    </row>
    <row r="637" spans="1:18" ht="11.25" customHeight="1">
      <c r="A637" s="323"/>
      <c r="B637" s="372"/>
      <c r="C637" s="372"/>
      <c r="D637" s="267"/>
      <c r="E637" s="267"/>
      <c r="F637" s="267"/>
      <c r="G637" s="253">
        <v>910</v>
      </c>
      <c r="H637" s="210" t="s">
        <v>75</v>
      </c>
      <c r="I637" s="210" t="s">
        <v>81</v>
      </c>
      <c r="J637" s="211" t="s">
        <v>316</v>
      </c>
      <c r="K637" s="212">
        <v>244</v>
      </c>
      <c r="L637" s="196">
        <v>1.2</v>
      </c>
      <c r="M637" s="196">
        <v>1.2</v>
      </c>
      <c r="N637" s="196">
        <v>1.7</v>
      </c>
      <c r="O637" s="196">
        <v>0</v>
      </c>
      <c r="P637" s="196">
        <v>0</v>
      </c>
      <c r="Q637" s="196">
        <v>0</v>
      </c>
      <c r="R637" s="323"/>
    </row>
    <row r="638" spans="1:18" ht="11.25" customHeight="1">
      <c r="A638" s="323"/>
      <c r="B638" s="372"/>
      <c r="C638" s="372"/>
      <c r="D638" s="267"/>
      <c r="E638" s="267"/>
      <c r="F638" s="267"/>
      <c r="G638" s="253">
        <v>910</v>
      </c>
      <c r="H638" s="210" t="s">
        <v>75</v>
      </c>
      <c r="I638" s="210" t="s">
        <v>81</v>
      </c>
      <c r="J638" s="211" t="s">
        <v>380</v>
      </c>
      <c r="K638" s="212">
        <v>244</v>
      </c>
      <c r="L638" s="196">
        <v>6.2</v>
      </c>
      <c r="M638" s="196">
        <v>6.2</v>
      </c>
      <c r="N638" s="196">
        <v>9.1</v>
      </c>
      <c r="O638" s="196">
        <v>9.1</v>
      </c>
      <c r="P638" s="196">
        <v>0</v>
      </c>
      <c r="Q638" s="196">
        <v>0</v>
      </c>
      <c r="R638" s="323"/>
    </row>
    <row r="639" spans="1:18" ht="11.25" customHeight="1">
      <c r="A639" s="323"/>
      <c r="B639" s="372"/>
      <c r="C639" s="372"/>
      <c r="D639" s="267"/>
      <c r="E639" s="267"/>
      <c r="F639" s="267"/>
      <c r="G639" s="253">
        <v>910</v>
      </c>
      <c r="H639" s="210" t="s">
        <v>75</v>
      </c>
      <c r="I639" s="210" t="s">
        <v>81</v>
      </c>
      <c r="J639" s="211" t="s">
        <v>1134</v>
      </c>
      <c r="K639" s="212">
        <v>244</v>
      </c>
      <c r="L639" s="196">
        <v>5.6</v>
      </c>
      <c r="M639" s="196">
        <v>5.6</v>
      </c>
      <c r="N639" s="196">
        <v>0</v>
      </c>
      <c r="O639" s="196">
        <v>116.4</v>
      </c>
      <c r="P639" s="196">
        <v>0</v>
      </c>
      <c r="Q639" s="196">
        <v>0</v>
      </c>
      <c r="R639" s="323"/>
    </row>
    <row r="640" spans="1:18" ht="11.25" customHeight="1">
      <c r="A640" s="323"/>
      <c r="B640" s="372"/>
      <c r="C640" s="372"/>
      <c r="D640" s="267"/>
      <c r="E640" s="267"/>
      <c r="F640" s="267"/>
      <c r="G640" s="253">
        <v>910</v>
      </c>
      <c r="H640" s="210" t="s">
        <v>75</v>
      </c>
      <c r="I640" s="210" t="s">
        <v>81</v>
      </c>
      <c r="J640" s="211" t="s">
        <v>317</v>
      </c>
      <c r="K640" s="212">
        <v>242</v>
      </c>
      <c r="L640" s="196">
        <v>0.8</v>
      </c>
      <c r="M640" s="196">
        <v>0.8</v>
      </c>
      <c r="N640" s="196">
        <v>0.8</v>
      </c>
      <c r="O640" s="196">
        <v>0</v>
      </c>
      <c r="P640" s="196">
        <v>0</v>
      </c>
      <c r="Q640" s="196">
        <v>0</v>
      </c>
      <c r="R640" s="323"/>
    </row>
    <row r="641" spans="1:18" ht="11.25" customHeight="1">
      <c r="A641" s="323"/>
      <c r="B641" s="372"/>
      <c r="C641" s="372"/>
      <c r="D641" s="267"/>
      <c r="E641" s="267"/>
      <c r="F641" s="267"/>
      <c r="G641" s="253">
        <v>910</v>
      </c>
      <c r="H641" s="210" t="s">
        <v>75</v>
      </c>
      <c r="I641" s="210" t="s">
        <v>104</v>
      </c>
      <c r="J641" s="211" t="s">
        <v>1135</v>
      </c>
      <c r="K641" s="212">
        <v>129</v>
      </c>
      <c r="L641" s="196">
        <v>503</v>
      </c>
      <c r="M641" s="196">
        <v>503</v>
      </c>
      <c r="N641" s="196">
        <v>571.29999999999995</v>
      </c>
      <c r="O641" s="196">
        <v>683.4</v>
      </c>
      <c r="P641" s="196">
        <v>683.4</v>
      </c>
      <c r="Q641" s="196">
        <v>683.4</v>
      </c>
      <c r="R641" s="323"/>
    </row>
    <row r="642" spans="1:18" ht="11.25" customHeight="1">
      <c r="A642" s="323"/>
      <c r="B642" s="372"/>
      <c r="C642" s="372"/>
      <c r="D642" s="267"/>
      <c r="E642" s="267"/>
      <c r="F642" s="267"/>
      <c r="G642" s="253">
        <v>910</v>
      </c>
      <c r="H642" s="210" t="s">
        <v>75</v>
      </c>
      <c r="I642" s="210" t="s">
        <v>104</v>
      </c>
      <c r="J642" s="211" t="s">
        <v>1136</v>
      </c>
      <c r="K642" s="212">
        <v>129</v>
      </c>
      <c r="L642" s="196">
        <v>162.1</v>
      </c>
      <c r="M642" s="196">
        <v>162.1</v>
      </c>
      <c r="N642" s="196">
        <v>149.4</v>
      </c>
      <c r="O642" s="196">
        <v>224.5</v>
      </c>
      <c r="P642" s="196">
        <v>224.5</v>
      </c>
      <c r="Q642" s="196">
        <v>224.5</v>
      </c>
      <c r="R642" s="323"/>
    </row>
    <row r="643" spans="1:18" ht="11.25" customHeight="1">
      <c r="A643" s="323"/>
      <c r="B643" s="372"/>
      <c r="C643" s="372"/>
      <c r="D643" s="267"/>
      <c r="E643" s="267"/>
      <c r="F643" s="267"/>
      <c r="G643" s="253">
        <v>910</v>
      </c>
      <c r="H643" s="210" t="s">
        <v>75</v>
      </c>
      <c r="I643" s="210" t="s">
        <v>104</v>
      </c>
      <c r="J643" s="211" t="s">
        <v>1135</v>
      </c>
      <c r="K643" s="212">
        <v>122</v>
      </c>
      <c r="L643" s="196">
        <v>1.1000000000000001</v>
      </c>
      <c r="M643" s="196">
        <v>1.1000000000000001</v>
      </c>
      <c r="N643" s="196">
        <v>0</v>
      </c>
      <c r="O643" s="196">
        <v>0</v>
      </c>
      <c r="P643" s="196">
        <v>0</v>
      </c>
      <c r="Q643" s="196">
        <v>0</v>
      </c>
      <c r="R643" s="323"/>
    </row>
    <row r="644" spans="1:18" ht="11.25" customHeight="1">
      <c r="A644" s="323"/>
      <c r="B644" s="372"/>
      <c r="C644" s="372"/>
      <c r="D644" s="267"/>
      <c r="E644" s="267"/>
      <c r="F644" s="267"/>
      <c r="G644" s="253">
        <v>910</v>
      </c>
      <c r="H644" s="210" t="s">
        <v>75</v>
      </c>
      <c r="I644" s="210" t="s">
        <v>81</v>
      </c>
      <c r="J644" s="211" t="s">
        <v>346</v>
      </c>
      <c r="K644" s="212">
        <v>244</v>
      </c>
      <c r="L644" s="196">
        <v>0.8</v>
      </c>
      <c r="M644" s="196">
        <v>0.8</v>
      </c>
      <c r="N644" s="196">
        <v>2</v>
      </c>
      <c r="O644" s="196">
        <v>0</v>
      </c>
      <c r="P644" s="196">
        <v>0</v>
      </c>
      <c r="Q644" s="196">
        <v>0</v>
      </c>
      <c r="R644" s="323"/>
    </row>
    <row r="645" spans="1:18" ht="11.25" customHeight="1">
      <c r="A645" s="323"/>
      <c r="B645" s="372"/>
      <c r="C645" s="372"/>
      <c r="D645" s="267"/>
      <c r="E645" s="267"/>
      <c r="F645" s="267"/>
      <c r="G645" s="253">
        <v>910</v>
      </c>
      <c r="H645" s="210" t="s">
        <v>75</v>
      </c>
      <c r="I645" s="210" t="s">
        <v>104</v>
      </c>
      <c r="J645" s="211" t="s">
        <v>1135</v>
      </c>
      <c r="K645" s="212">
        <v>853</v>
      </c>
      <c r="L645" s="196">
        <v>0</v>
      </c>
      <c r="M645" s="196">
        <v>0</v>
      </c>
      <c r="N645" s="196">
        <v>0.5</v>
      </c>
      <c r="O645" s="196">
        <v>0</v>
      </c>
      <c r="P645" s="196">
        <v>0</v>
      </c>
      <c r="Q645" s="196">
        <v>0</v>
      </c>
      <c r="R645" s="323"/>
    </row>
    <row r="646" spans="1:18" ht="11.25" customHeight="1">
      <c r="A646" s="323"/>
      <c r="B646" s="372"/>
      <c r="C646" s="372"/>
      <c r="D646" s="267"/>
      <c r="E646" s="267"/>
      <c r="F646" s="267"/>
      <c r="G646" s="253">
        <v>910</v>
      </c>
      <c r="H646" s="210" t="s">
        <v>75</v>
      </c>
      <c r="I646" s="210" t="s">
        <v>81</v>
      </c>
      <c r="J646" s="211" t="s">
        <v>343</v>
      </c>
      <c r="K646" s="212">
        <v>244</v>
      </c>
      <c r="L646" s="196">
        <v>0</v>
      </c>
      <c r="M646" s="196">
        <v>0</v>
      </c>
      <c r="N646" s="196">
        <v>4.0999999999999996</v>
      </c>
      <c r="O646" s="196">
        <v>1.9</v>
      </c>
      <c r="P646" s="196">
        <v>0</v>
      </c>
      <c r="Q646" s="196">
        <v>0</v>
      </c>
      <c r="R646" s="323"/>
    </row>
    <row r="647" spans="1:18" ht="11.25" customHeight="1">
      <c r="A647" s="323"/>
      <c r="B647" s="372"/>
      <c r="C647" s="372"/>
      <c r="D647" s="267"/>
      <c r="E647" s="267"/>
      <c r="F647" s="267"/>
      <c r="G647" s="240">
        <v>925</v>
      </c>
      <c r="H647" s="209" t="s">
        <v>98</v>
      </c>
      <c r="I647" s="209" t="s">
        <v>92</v>
      </c>
      <c r="J647" s="210" t="s">
        <v>1207</v>
      </c>
      <c r="K647" s="212">
        <v>244</v>
      </c>
      <c r="L647" s="196">
        <v>0</v>
      </c>
      <c r="M647" s="196">
        <v>0</v>
      </c>
      <c r="N647" s="196">
        <v>100</v>
      </c>
      <c r="O647" s="196">
        <v>0</v>
      </c>
      <c r="P647" s="196">
        <v>0</v>
      </c>
      <c r="Q647" s="196">
        <v>0</v>
      </c>
      <c r="R647" s="323"/>
    </row>
    <row r="648" spans="1:18" ht="11.25" customHeight="1">
      <c r="A648" s="323"/>
      <c r="B648" s="372"/>
      <c r="C648" s="372"/>
      <c r="D648" s="267"/>
      <c r="E648" s="267"/>
      <c r="F648" s="267"/>
      <c r="G648" s="240">
        <v>925</v>
      </c>
      <c r="H648" s="209" t="s">
        <v>98</v>
      </c>
      <c r="I648" s="209" t="s">
        <v>92</v>
      </c>
      <c r="J648" s="210" t="s">
        <v>1187</v>
      </c>
      <c r="K648" s="212">
        <v>360</v>
      </c>
      <c r="L648" s="196">
        <v>0</v>
      </c>
      <c r="M648" s="196">
        <v>0</v>
      </c>
      <c r="N648" s="196">
        <v>0</v>
      </c>
      <c r="O648" s="196">
        <v>0</v>
      </c>
      <c r="P648" s="196">
        <v>0</v>
      </c>
      <c r="Q648" s="196">
        <v>0</v>
      </c>
      <c r="R648" s="323"/>
    </row>
    <row r="649" spans="1:18" ht="11.25" customHeight="1">
      <c r="A649" s="323"/>
      <c r="B649" s="372"/>
      <c r="C649" s="372"/>
      <c r="D649" s="267"/>
      <c r="E649" s="267"/>
      <c r="F649" s="267"/>
      <c r="G649" s="240">
        <v>925</v>
      </c>
      <c r="H649" s="209" t="s">
        <v>98</v>
      </c>
      <c r="I649" s="209" t="s">
        <v>92</v>
      </c>
      <c r="J649" s="210" t="s">
        <v>1208</v>
      </c>
      <c r="K649" s="212">
        <v>122</v>
      </c>
      <c r="L649" s="218">
        <v>29.9</v>
      </c>
      <c r="M649" s="218">
        <v>29.9</v>
      </c>
      <c r="N649" s="218">
        <v>6.8</v>
      </c>
      <c r="O649" s="196">
        <v>30</v>
      </c>
      <c r="P649" s="196">
        <v>30</v>
      </c>
      <c r="Q649" s="196">
        <v>30</v>
      </c>
      <c r="R649" s="323"/>
    </row>
    <row r="650" spans="1:18" ht="11.25" customHeight="1">
      <c r="A650" s="323"/>
      <c r="B650" s="372"/>
      <c r="C650" s="372"/>
      <c r="D650" s="267"/>
      <c r="E650" s="267"/>
      <c r="F650" s="267"/>
      <c r="G650" s="240">
        <v>925</v>
      </c>
      <c r="H650" s="209" t="s">
        <v>98</v>
      </c>
      <c r="I650" s="209" t="s">
        <v>92</v>
      </c>
      <c r="J650" s="210" t="s">
        <v>1208</v>
      </c>
      <c r="K650" s="212">
        <v>129</v>
      </c>
      <c r="L650" s="218">
        <v>1389.4</v>
      </c>
      <c r="M650" s="218">
        <v>1389.4</v>
      </c>
      <c r="N650" s="218">
        <v>1611.6</v>
      </c>
      <c r="O650" s="196">
        <v>1527.6</v>
      </c>
      <c r="P650" s="196">
        <v>1527.6</v>
      </c>
      <c r="Q650" s="196">
        <v>1527.7</v>
      </c>
      <c r="R650" s="323"/>
    </row>
    <row r="651" spans="1:18" ht="11.25" customHeight="1">
      <c r="A651" s="323"/>
      <c r="B651" s="372"/>
      <c r="C651" s="372"/>
      <c r="D651" s="267"/>
      <c r="E651" s="267"/>
      <c r="F651" s="267"/>
      <c r="G651" s="240">
        <v>925</v>
      </c>
      <c r="H651" s="209" t="s">
        <v>98</v>
      </c>
      <c r="I651" s="209" t="s">
        <v>92</v>
      </c>
      <c r="J651" s="210" t="s">
        <v>1209</v>
      </c>
      <c r="K651" s="212">
        <v>853</v>
      </c>
      <c r="L651" s="218">
        <v>50</v>
      </c>
      <c r="M651" s="218">
        <v>50</v>
      </c>
      <c r="N651" s="218">
        <v>0</v>
      </c>
      <c r="O651" s="196"/>
      <c r="P651" s="196"/>
      <c r="Q651" s="196"/>
      <c r="R651" s="323"/>
    </row>
    <row r="652" spans="1:18" ht="11.25" customHeight="1">
      <c r="A652" s="323"/>
      <c r="B652" s="372"/>
      <c r="C652" s="372"/>
      <c r="D652" s="267"/>
      <c r="E652" s="267"/>
      <c r="F652" s="267"/>
      <c r="G652" s="240">
        <v>925</v>
      </c>
      <c r="H652" s="209" t="s">
        <v>98</v>
      </c>
      <c r="I652" s="209" t="s">
        <v>92</v>
      </c>
      <c r="J652" s="210" t="s">
        <v>347</v>
      </c>
      <c r="K652" s="212">
        <v>244</v>
      </c>
      <c r="L652" s="218">
        <v>83.7</v>
      </c>
      <c r="M652" s="218">
        <v>83.7</v>
      </c>
      <c r="N652" s="218">
        <v>65.900000000000006</v>
      </c>
      <c r="O652" s="218">
        <v>119.3</v>
      </c>
      <c r="P652" s="218">
        <v>0</v>
      </c>
      <c r="Q652" s="196">
        <v>0</v>
      </c>
      <c r="R652" s="323"/>
    </row>
    <row r="653" spans="1:18" ht="11.25" customHeight="1">
      <c r="A653" s="323"/>
      <c r="B653" s="372"/>
      <c r="C653" s="372"/>
      <c r="D653" s="267"/>
      <c r="E653" s="267"/>
      <c r="F653" s="267"/>
      <c r="G653" s="240">
        <v>925</v>
      </c>
      <c r="H653" s="209" t="s">
        <v>98</v>
      </c>
      <c r="I653" s="209" t="s">
        <v>92</v>
      </c>
      <c r="J653" s="210" t="s">
        <v>316</v>
      </c>
      <c r="K653" s="212">
        <v>244</v>
      </c>
      <c r="L653" s="218">
        <v>0</v>
      </c>
      <c r="M653" s="218">
        <v>0</v>
      </c>
      <c r="N653" s="218">
        <v>97.6</v>
      </c>
      <c r="O653" s="218">
        <v>0</v>
      </c>
      <c r="P653" s="218">
        <v>0</v>
      </c>
      <c r="Q653" s="196">
        <v>0</v>
      </c>
      <c r="R653" s="323"/>
    </row>
    <row r="654" spans="1:18" ht="11.25" customHeight="1">
      <c r="A654" s="323"/>
      <c r="B654" s="372"/>
      <c r="C654" s="372"/>
      <c r="D654" s="267"/>
      <c r="E654" s="267"/>
      <c r="F654" s="267"/>
      <c r="G654" s="240">
        <v>925</v>
      </c>
      <c r="H654" s="209" t="s">
        <v>98</v>
      </c>
      <c r="I654" s="209" t="s">
        <v>92</v>
      </c>
      <c r="J654" s="210" t="s">
        <v>346</v>
      </c>
      <c r="K654" s="212">
        <v>242</v>
      </c>
      <c r="L654" s="218">
        <v>36.799999999999997</v>
      </c>
      <c r="M654" s="218">
        <v>27</v>
      </c>
      <c r="N654" s="218">
        <v>20.2</v>
      </c>
      <c r="O654" s="218">
        <v>41.5</v>
      </c>
      <c r="P654" s="218">
        <v>0</v>
      </c>
      <c r="Q654" s="196">
        <v>0</v>
      </c>
      <c r="R654" s="323"/>
    </row>
    <row r="655" spans="1:18" ht="11.25" customHeight="1">
      <c r="A655" s="323"/>
      <c r="B655" s="372"/>
      <c r="C655" s="372"/>
      <c r="D655" s="267"/>
      <c r="E655" s="267"/>
      <c r="F655" s="267"/>
      <c r="G655" s="240">
        <v>925</v>
      </c>
      <c r="H655" s="209" t="s">
        <v>98</v>
      </c>
      <c r="I655" s="209" t="s">
        <v>92</v>
      </c>
      <c r="J655" s="210" t="s">
        <v>343</v>
      </c>
      <c r="K655" s="212">
        <v>244</v>
      </c>
      <c r="L655" s="218">
        <v>0</v>
      </c>
      <c r="M655" s="218">
        <v>0</v>
      </c>
      <c r="N655" s="218">
        <v>11.1</v>
      </c>
      <c r="O655" s="218">
        <v>37.5</v>
      </c>
      <c r="P655" s="218">
        <v>0</v>
      </c>
      <c r="Q655" s="196">
        <v>0</v>
      </c>
      <c r="R655" s="323"/>
    </row>
    <row r="656" spans="1:18" ht="11.25" customHeight="1">
      <c r="A656" s="323"/>
      <c r="B656" s="372"/>
      <c r="C656" s="372"/>
      <c r="D656" s="267"/>
      <c r="E656" s="267"/>
      <c r="F656" s="267"/>
      <c r="G656" s="240">
        <v>925</v>
      </c>
      <c r="H656" s="209" t="s">
        <v>98</v>
      </c>
      <c r="I656" s="209" t="s">
        <v>92</v>
      </c>
      <c r="J656" s="210" t="s">
        <v>353</v>
      </c>
      <c r="K656" s="212">
        <v>244</v>
      </c>
      <c r="L656" s="218">
        <v>5.5</v>
      </c>
      <c r="M656" s="218">
        <v>5.5</v>
      </c>
      <c r="N656" s="218">
        <v>19.399999999999999</v>
      </c>
      <c r="O656" s="218">
        <v>39.9</v>
      </c>
      <c r="P656" s="218">
        <v>0</v>
      </c>
      <c r="Q656" s="196">
        <v>0</v>
      </c>
      <c r="R656" s="323"/>
    </row>
    <row r="657" spans="1:18" ht="11.25" customHeight="1">
      <c r="A657" s="323"/>
      <c r="B657" s="372"/>
      <c r="C657" s="372"/>
      <c r="D657" s="267"/>
      <c r="E657" s="267"/>
      <c r="F657" s="267"/>
      <c r="G657" s="240">
        <v>925</v>
      </c>
      <c r="H657" s="209" t="s">
        <v>98</v>
      </c>
      <c r="I657" s="209" t="s">
        <v>92</v>
      </c>
      <c r="J657" s="210" t="s">
        <v>323</v>
      </c>
      <c r="K657" s="212">
        <v>244</v>
      </c>
      <c r="L657" s="218">
        <v>26.5</v>
      </c>
      <c r="M657" s="218">
        <v>26.5</v>
      </c>
      <c r="N657" s="218">
        <v>68.400000000000006</v>
      </c>
      <c r="O657" s="218">
        <v>141</v>
      </c>
      <c r="P657" s="218">
        <v>0</v>
      </c>
      <c r="Q657" s="196">
        <v>0</v>
      </c>
      <c r="R657" s="323"/>
    </row>
    <row r="658" spans="1:18" ht="11.25" customHeight="1">
      <c r="A658" s="323"/>
      <c r="B658" s="372"/>
      <c r="C658" s="372"/>
      <c r="D658" s="267"/>
      <c r="E658" s="267"/>
      <c r="F658" s="267"/>
      <c r="G658" s="240">
        <v>925</v>
      </c>
      <c r="H658" s="209" t="s">
        <v>98</v>
      </c>
      <c r="I658" s="209" t="s">
        <v>92</v>
      </c>
      <c r="J658" s="210" t="s">
        <v>368</v>
      </c>
      <c r="K658" s="212">
        <v>244</v>
      </c>
      <c r="L658" s="218">
        <v>0</v>
      </c>
      <c r="M658" s="218">
        <v>0</v>
      </c>
      <c r="N658" s="218">
        <v>17</v>
      </c>
      <c r="O658" s="218">
        <v>35</v>
      </c>
      <c r="P658" s="218">
        <v>0</v>
      </c>
      <c r="Q658" s="196">
        <v>0</v>
      </c>
      <c r="R658" s="323"/>
    </row>
    <row r="659" spans="1:18" ht="11.25" customHeight="1">
      <c r="A659" s="323"/>
      <c r="B659" s="372"/>
      <c r="C659" s="372"/>
      <c r="D659" s="267"/>
      <c r="E659" s="267"/>
      <c r="F659" s="267"/>
      <c r="G659" s="240">
        <v>925</v>
      </c>
      <c r="H659" s="209" t="s">
        <v>98</v>
      </c>
      <c r="I659" s="209" t="s">
        <v>92</v>
      </c>
      <c r="J659" s="210" t="s">
        <v>348</v>
      </c>
      <c r="K659" s="212">
        <v>244</v>
      </c>
      <c r="L659" s="218">
        <v>29.6</v>
      </c>
      <c r="M659" s="218">
        <v>29.6</v>
      </c>
      <c r="N659" s="218">
        <v>19.3</v>
      </c>
      <c r="O659" s="218">
        <v>49.5</v>
      </c>
      <c r="P659" s="218">
        <v>0</v>
      </c>
      <c r="Q659" s="196">
        <v>0</v>
      </c>
      <c r="R659" s="323"/>
    </row>
    <row r="660" spans="1:18" ht="11.25" customHeight="1">
      <c r="A660" s="323"/>
      <c r="B660" s="372"/>
      <c r="C660" s="372"/>
      <c r="D660" s="267"/>
      <c r="E660" s="267"/>
      <c r="F660" s="267"/>
      <c r="G660" s="240">
        <v>925</v>
      </c>
      <c r="H660" s="209" t="s">
        <v>98</v>
      </c>
      <c r="I660" s="209" t="s">
        <v>92</v>
      </c>
      <c r="J660" s="210" t="s">
        <v>380</v>
      </c>
      <c r="K660" s="212">
        <v>244</v>
      </c>
      <c r="L660" s="218">
        <v>17.7</v>
      </c>
      <c r="M660" s="218">
        <v>17.7</v>
      </c>
      <c r="N660" s="218">
        <v>15.8</v>
      </c>
      <c r="O660" s="218">
        <v>17.7</v>
      </c>
      <c r="P660" s="218">
        <v>0</v>
      </c>
      <c r="Q660" s="196">
        <v>0</v>
      </c>
      <c r="R660" s="323"/>
    </row>
    <row r="661" spans="1:18" ht="11.25" customHeight="1">
      <c r="A661" s="323"/>
      <c r="B661" s="372"/>
      <c r="C661" s="372"/>
      <c r="D661" s="267"/>
      <c r="E661" s="267"/>
      <c r="F661" s="267"/>
      <c r="G661" s="240">
        <v>925</v>
      </c>
      <c r="H661" s="209" t="s">
        <v>98</v>
      </c>
      <c r="I661" s="209" t="s">
        <v>92</v>
      </c>
      <c r="J661" s="210" t="s">
        <v>514</v>
      </c>
      <c r="K661" s="212">
        <v>242</v>
      </c>
      <c r="L661" s="218">
        <v>0</v>
      </c>
      <c r="M661" s="218">
        <v>0</v>
      </c>
      <c r="N661" s="218">
        <v>10.3</v>
      </c>
      <c r="O661" s="218">
        <v>11.3</v>
      </c>
      <c r="P661" s="218">
        <v>0</v>
      </c>
      <c r="Q661" s="196">
        <v>0</v>
      </c>
      <c r="R661" s="323"/>
    </row>
    <row r="662" spans="1:18" ht="11.25" customHeight="1">
      <c r="A662" s="323"/>
      <c r="B662" s="372"/>
      <c r="C662" s="372"/>
      <c r="D662" s="267"/>
      <c r="E662" s="267"/>
      <c r="F662" s="267"/>
      <c r="G662" s="240">
        <v>925</v>
      </c>
      <c r="H662" s="209" t="s">
        <v>98</v>
      </c>
      <c r="I662" s="209" t="s">
        <v>92</v>
      </c>
      <c r="J662" s="210" t="s">
        <v>334</v>
      </c>
      <c r="K662" s="212">
        <v>242</v>
      </c>
      <c r="L662" s="218">
        <v>29.4</v>
      </c>
      <c r="M662" s="218">
        <v>29.4</v>
      </c>
      <c r="N662" s="218">
        <v>29.4</v>
      </c>
      <c r="O662" s="218">
        <v>29.4</v>
      </c>
      <c r="P662" s="218">
        <v>0</v>
      </c>
      <c r="Q662" s="196">
        <v>0</v>
      </c>
      <c r="R662" s="323"/>
    </row>
    <row r="663" spans="1:18" ht="11.25" customHeight="1">
      <c r="A663" s="323"/>
      <c r="B663" s="372"/>
      <c r="C663" s="372"/>
      <c r="D663" s="267"/>
      <c r="E663" s="267"/>
      <c r="F663" s="267"/>
      <c r="G663" s="240">
        <v>925</v>
      </c>
      <c r="H663" s="209" t="s">
        <v>98</v>
      </c>
      <c r="I663" s="209" t="s">
        <v>92</v>
      </c>
      <c r="J663" s="210" t="s">
        <v>379</v>
      </c>
      <c r="K663" s="212">
        <v>242</v>
      </c>
      <c r="L663" s="218">
        <v>0</v>
      </c>
      <c r="M663" s="218">
        <v>0</v>
      </c>
      <c r="N663" s="218">
        <v>42.6</v>
      </c>
      <c r="O663" s="218">
        <v>42.6</v>
      </c>
      <c r="P663" s="218">
        <v>0</v>
      </c>
      <c r="Q663" s="196">
        <v>0</v>
      </c>
      <c r="R663" s="323"/>
    </row>
    <row r="664" spans="1:18" ht="11.25" customHeight="1">
      <c r="A664" s="323"/>
      <c r="B664" s="372"/>
      <c r="C664" s="372"/>
      <c r="D664" s="267"/>
      <c r="E664" s="267"/>
      <c r="F664" s="267"/>
      <c r="G664" s="240">
        <v>925</v>
      </c>
      <c r="H664" s="209" t="s">
        <v>98</v>
      </c>
      <c r="I664" s="209" t="s">
        <v>92</v>
      </c>
      <c r="J664" s="210" t="s">
        <v>336</v>
      </c>
      <c r="K664" s="212">
        <v>242</v>
      </c>
      <c r="L664" s="218">
        <v>0</v>
      </c>
      <c r="M664" s="218">
        <v>0</v>
      </c>
      <c r="N664" s="218">
        <v>0</v>
      </c>
      <c r="O664" s="218">
        <v>0</v>
      </c>
      <c r="P664" s="218">
        <v>0</v>
      </c>
      <c r="Q664" s="196">
        <v>0</v>
      </c>
      <c r="R664" s="323"/>
    </row>
    <row r="665" spans="1:18" ht="11.25" customHeight="1">
      <c r="A665" s="323"/>
      <c r="B665" s="372"/>
      <c r="C665" s="372"/>
      <c r="D665" s="267"/>
      <c r="E665" s="267"/>
      <c r="F665" s="267"/>
      <c r="G665" s="240">
        <v>925</v>
      </c>
      <c r="H665" s="209" t="s">
        <v>98</v>
      </c>
      <c r="I665" s="209" t="s">
        <v>92</v>
      </c>
      <c r="J665" s="210" t="s">
        <v>329</v>
      </c>
      <c r="K665" s="212">
        <v>242</v>
      </c>
      <c r="L665" s="218">
        <v>86.6</v>
      </c>
      <c r="M665" s="218">
        <v>84.8</v>
      </c>
      <c r="N665" s="218">
        <v>68.400000000000006</v>
      </c>
      <c r="O665" s="218">
        <v>66.400000000000006</v>
      </c>
      <c r="P665" s="218">
        <v>0</v>
      </c>
      <c r="Q665" s="196">
        <v>0</v>
      </c>
      <c r="R665" s="323"/>
    </row>
    <row r="666" spans="1:18" ht="11.25" customHeight="1">
      <c r="A666" s="323"/>
      <c r="B666" s="372"/>
      <c r="C666" s="372"/>
      <c r="D666" s="267"/>
      <c r="E666" s="267"/>
      <c r="F666" s="267"/>
      <c r="G666" s="240">
        <v>925</v>
      </c>
      <c r="H666" s="209" t="s">
        <v>98</v>
      </c>
      <c r="I666" s="209" t="s">
        <v>92</v>
      </c>
      <c r="J666" s="210" t="s">
        <v>337</v>
      </c>
      <c r="K666" s="212">
        <v>242</v>
      </c>
      <c r="L666" s="218">
        <v>21</v>
      </c>
      <c r="M666" s="218">
        <v>21</v>
      </c>
      <c r="N666" s="218">
        <v>25</v>
      </c>
      <c r="O666" s="218">
        <v>44</v>
      </c>
      <c r="P666" s="218">
        <v>0</v>
      </c>
      <c r="Q666" s="196">
        <v>0</v>
      </c>
      <c r="R666" s="323"/>
    </row>
    <row r="667" spans="1:18" ht="11.25" customHeight="1">
      <c r="A667" s="323"/>
      <c r="B667" s="372"/>
      <c r="C667" s="372"/>
      <c r="D667" s="267"/>
      <c r="E667" s="267"/>
      <c r="F667" s="267"/>
      <c r="G667" s="240">
        <v>925</v>
      </c>
      <c r="H667" s="209" t="s">
        <v>98</v>
      </c>
      <c r="I667" s="209" t="s">
        <v>92</v>
      </c>
      <c r="J667" s="210" t="s">
        <v>864</v>
      </c>
      <c r="K667" s="212">
        <v>242</v>
      </c>
      <c r="L667" s="218">
        <v>1.8</v>
      </c>
      <c r="M667" s="218">
        <v>1.8</v>
      </c>
      <c r="N667" s="218">
        <v>1.8</v>
      </c>
      <c r="O667" s="218">
        <v>0</v>
      </c>
      <c r="P667" s="218">
        <v>0</v>
      </c>
      <c r="Q667" s="196">
        <v>0</v>
      </c>
      <c r="R667" s="323"/>
    </row>
    <row r="668" spans="1:18" ht="11.25" customHeight="1">
      <c r="A668" s="323"/>
      <c r="B668" s="372"/>
      <c r="C668" s="372"/>
      <c r="D668" s="267"/>
      <c r="E668" s="267"/>
      <c r="F668" s="267"/>
      <c r="G668" s="253">
        <v>926</v>
      </c>
      <c r="H668" s="245" t="s">
        <v>96</v>
      </c>
      <c r="I668" s="210" t="s">
        <v>83</v>
      </c>
      <c r="J668" s="246" t="s">
        <v>316</v>
      </c>
      <c r="K668" s="246">
        <v>244</v>
      </c>
      <c r="L668" s="196">
        <v>0</v>
      </c>
      <c r="M668" s="196">
        <v>0</v>
      </c>
      <c r="N668" s="218">
        <v>23.5</v>
      </c>
      <c r="O668" s="196">
        <v>0</v>
      </c>
      <c r="P668" s="196">
        <v>0</v>
      </c>
      <c r="Q668" s="196">
        <v>0</v>
      </c>
      <c r="R668" s="323"/>
    </row>
    <row r="669" spans="1:18" ht="11.25" customHeight="1">
      <c r="A669" s="323"/>
      <c r="B669" s="372"/>
      <c r="C669" s="372"/>
      <c r="D669" s="267"/>
      <c r="E669" s="267"/>
      <c r="F669" s="267"/>
      <c r="G669" s="253">
        <v>926</v>
      </c>
      <c r="H669" s="210" t="s">
        <v>96</v>
      </c>
      <c r="I669" s="210" t="s">
        <v>83</v>
      </c>
      <c r="J669" s="246" t="s">
        <v>317</v>
      </c>
      <c r="K669" s="246">
        <v>242</v>
      </c>
      <c r="L669" s="196">
        <v>0.9</v>
      </c>
      <c r="M669" s="196">
        <v>0.9</v>
      </c>
      <c r="N669" s="196">
        <v>2.6</v>
      </c>
      <c r="O669" s="196">
        <v>0</v>
      </c>
      <c r="P669" s="196">
        <v>0</v>
      </c>
      <c r="Q669" s="196">
        <v>0</v>
      </c>
      <c r="R669" s="323"/>
    </row>
    <row r="670" spans="1:18" ht="11.25" customHeight="1">
      <c r="A670" s="323"/>
      <c r="B670" s="372"/>
      <c r="C670" s="372"/>
      <c r="D670" s="267"/>
      <c r="E670" s="267"/>
      <c r="F670" s="267"/>
      <c r="G670" s="253">
        <v>926</v>
      </c>
      <c r="H670" s="245" t="s">
        <v>96</v>
      </c>
      <c r="I670" s="210" t="s">
        <v>83</v>
      </c>
      <c r="J670" s="246" t="s">
        <v>318</v>
      </c>
      <c r="K670" s="246">
        <v>242</v>
      </c>
      <c r="L670" s="196">
        <v>11</v>
      </c>
      <c r="M670" s="196">
        <v>8.4</v>
      </c>
      <c r="N670" s="218">
        <v>11</v>
      </c>
      <c r="O670" s="196">
        <v>11</v>
      </c>
      <c r="P670" s="196">
        <v>0</v>
      </c>
      <c r="Q670" s="196">
        <v>0</v>
      </c>
      <c r="R670" s="323"/>
    </row>
    <row r="671" spans="1:18" ht="11.25" customHeight="1">
      <c r="A671" s="323"/>
      <c r="B671" s="372"/>
      <c r="C671" s="372"/>
      <c r="D671" s="267"/>
      <c r="E671" s="267"/>
      <c r="F671" s="267"/>
      <c r="G671" s="253">
        <v>926</v>
      </c>
      <c r="H671" s="245" t="s">
        <v>96</v>
      </c>
      <c r="I671" s="210" t="s">
        <v>83</v>
      </c>
      <c r="J671" s="246" t="s">
        <v>319</v>
      </c>
      <c r="K671" s="246">
        <v>244</v>
      </c>
      <c r="L671" s="196">
        <v>15</v>
      </c>
      <c r="M671" s="196">
        <v>0</v>
      </c>
      <c r="N671" s="218">
        <v>15</v>
      </c>
      <c r="O671" s="196">
        <v>14.2</v>
      </c>
      <c r="P671" s="196">
        <v>0</v>
      </c>
      <c r="Q671" s="196">
        <v>0</v>
      </c>
      <c r="R671" s="323"/>
    </row>
    <row r="672" spans="1:18" ht="11.25" customHeight="1">
      <c r="A672" s="323"/>
      <c r="B672" s="372"/>
      <c r="C672" s="372"/>
      <c r="D672" s="267"/>
      <c r="E672" s="267"/>
      <c r="F672" s="267"/>
      <c r="G672" s="253">
        <v>926</v>
      </c>
      <c r="H672" s="245" t="s">
        <v>96</v>
      </c>
      <c r="I672" s="210" t="s">
        <v>83</v>
      </c>
      <c r="J672" s="246" t="s">
        <v>320</v>
      </c>
      <c r="K672" s="246">
        <v>244</v>
      </c>
      <c r="L672" s="196">
        <v>4.5</v>
      </c>
      <c r="M672" s="196">
        <v>4.5</v>
      </c>
      <c r="N672" s="196">
        <v>10.5</v>
      </c>
      <c r="O672" s="196">
        <v>38.799999999999997</v>
      </c>
      <c r="P672" s="196">
        <v>0</v>
      </c>
      <c r="Q672" s="196">
        <v>0</v>
      </c>
      <c r="R672" s="323"/>
    </row>
    <row r="673" spans="1:18" ht="11.25" customHeight="1">
      <c r="A673" s="323"/>
      <c r="B673" s="372"/>
      <c r="C673" s="372"/>
      <c r="D673" s="267"/>
      <c r="E673" s="267"/>
      <c r="F673" s="267"/>
      <c r="G673" s="253">
        <v>926</v>
      </c>
      <c r="H673" s="245" t="s">
        <v>96</v>
      </c>
      <c r="I673" s="210" t="s">
        <v>83</v>
      </c>
      <c r="J673" s="246" t="s">
        <v>322</v>
      </c>
      <c r="K673" s="246">
        <v>244</v>
      </c>
      <c r="L673" s="196">
        <v>8.3000000000000007</v>
      </c>
      <c r="M673" s="196">
        <v>0</v>
      </c>
      <c r="N673" s="218">
        <v>1.5</v>
      </c>
      <c r="O673" s="196">
        <v>11.1</v>
      </c>
      <c r="P673" s="196">
        <v>0</v>
      </c>
      <c r="Q673" s="196">
        <v>0</v>
      </c>
      <c r="R673" s="323"/>
    </row>
    <row r="674" spans="1:18" ht="11.25" customHeight="1">
      <c r="A674" s="323"/>
      <c r="B674" s="372"/>
      <c r="C674" s="372"/>
      <c r="D674" s="267"/>
      <c r="E674" s="267"/>
      <c r="F674" s="267"/>
      <c r="G674" s="253">
        <v>926</v>
      </c>
      <c r="H674" s="245" t="s">
        <v>96</v>
      </c>
      <c r="I674" s="210" t="s">
        <v>83</v>
      </c>
      <c r="J674" s="246" t="s">
        <v>323</v>
      </c>
      <c r="K674" s="246">
        <v>244</v>
      </c>
      <c r="L674" s="196">
        <v>7.2</v>
      </c>
      <c r="M674" s="196">
        <v>0</v>
      </c>
      <c r="N674" s="218">
        <v>30.3</v>
      </c>
      <c r="O674" s="196">
        <v>40.799999999999997</v>
      </c>
      <c r="P674" s="196">
        <v>0</v>
      </c>
      <c r="Q674" s="196">
        <v>0</v>
      </c>
      <c r="R674" s="323"/>
    </row>
    <row r="675" spans="1:18" ht="11.25" customHeight="1">
      <c r="A675" s="323"/>
      <c r="B675" s="372"/>
      <c r="C675" s="372"/>
      <c r="D675" s="267"/>
      <c r="E675" s="267"/>
      <c r="F675" s="267"/>
      <c r="G675" s="253">
        <v>926</v>
      </c>
      <c r="H675" s="210" t="s">
        <v>96</v>
      </c>
      <c r="I675" s="210" t="s">
        <v>83</v>
      </c>
      <c r="J675" s="248" t="s">
        <v>380</v>
      </c>
      <c r="K675" s="210" t="s">
        <v>114</v>
      </c>
      <c r="L675" s="218">
        <v>39.700000000000003</v>
      </c>
      <c r="M675" s="218">
        <v>39.700000000000003</v>
      </c>
      <c r="N675" s="218">
        <v>46.5</v>
      </c>
      <c r="O675" s="196">
        <v>58.5</v>
      </c>
      <c r="P675" s="196">
        <v>0</v>
      </c>
      <c r="Q675" s="196">
        <v>0</v>
      </c>
      <c r="R675" s="323"/>
    </row>
    <row r="676" spans="1:18" ht="11.25" customHeight="1">
      <c r="A676" s="323"/>
      <c r="B676" s="372"/>
      <c r="C676" s="372"/>
      <c r="D676" s="267"/>
      <c r="E676" s="267"/>
      <c r="F676" s="267"/>
      <c r="G676" s="253">
        <v>926</v>
      </c>
      <c r="H676" s="210" t="s">
        <v>96</v>
      </c>
      <c r="I676" s="210" t="s">
        <v>83</v>
      </c>
      <c r="J676" s="248" t="s">
        <v>337</v>
      </c>
      <c r="K676" s="210" t="s">
        <v>123</v>
      </c>
      <c r="L676" s="218">
        <v>0</v>
      </c>
      <c r="M676" s="218">
        <v>0</v>
      </c>
      <c r="N676" s="196">
        <v>9.6</v>
      </c>
      <c r="O676" s="196">
        <v>7.3</v>
      </c>
      <c r="P676" s="196">
        <v>0</v>
      </c>
      <c r="Q676" s="196">
        <v>0</v>
      </c>
      <c r="R676" s="323"/>
    </row>
    <row r="677" spans="1:18" ht="11.25" customHeight="1">
      <c r="A677" s="323"/>
      <c r="B677" s="372"/>
      <c r="C677" s="372"/>
      <c r="D677" s="267"/>
      <c r="E677" s="267"/>
      <c r="F677" s="267"/>
      <c r="G677" s="253">
        <v>926</v>
      </c>
      <c r="H677" s="210" t="s">
        <v>96</v>
      </c>
      <c r="I677" s="210" t="s">
        <v>83</v>
      </c>
      <c r="J677" s="248" t="s">
        <v>329</v>
      </c>
      <c r="K677" s="210" t="s">
        <v>123</v>
      </c>
      <c r="L677" s="196">
        <v>79.3</v>
      </c>
      <c r="M677" s="196">
        <v>67.8</v>
      </c>
      <c r="N677" s="196">
        <v>22</v>
      </c>
      <c r="O677" s="196">
        <v>125.4</v>
      </c>
      <c r="P677" s="196">
        <v>0</v>
      </c>
      <c r="Q677" s="196">
        <v>0</v>
      </c>
      <c r="R677" s="323"/>
    </row>
    <row r="678" spans="1:18" ht="11.25" customHeight="1">
      <c r="A678" s="323"/>
      <c r="B678" s="372"/>
      <c r="C678" s="372"/>
      <c r="D678" s="267"/>
      <c r="E678" s="267"/>
      <c r="F678" s="267"/>
      <c r="G678" s="253">
        <v>926</v>
      </c>
      <c r="H678" s="210" t="s">
        <v>96</v>
      </c>
      <c r="I678" s="210" t="s">
        <v>83</v>
      </c>
      <c r="J678" s="248" t="s">
        <v>334</v>
      </c>
      <c r="K678" s="210" t="s">
        <v>123</v>
      </c>
      <c r="L678" s="196">
        <v>13.5</v>
      </c>
      <c r="M678" s="196">
        <v>13.5</v>
      </c>
      <c r="N678" s="218">
        <v>0</v>
      </c>
      <c r="O678" s="196">
        <v>18</v>
      </c>
      <c r="P678" s="196">
        <v>0</v>
      </c>
      <c r="Q678" s="196">
        <v>0</v>
      </c>
      <c r="R678" s="323"/>
    </row>
    <row r="679" spans="1:18" ht="11.25" customHeight="1">
      <c r="A679" s="323"/>
      <c r="B679" s="372"/>
      <c r="C679" s="372"/>
      <c r="D679" s="267"/>
      <c r="E679" s="267"/>
      <c r="F679" s="267"/>
      <c r="G679" s="253">
        <v>926</v>
      </c>
      <c r="H679" s="210" t="s">
        <v>96</v>
      </c>
      <c r="I679" s="210" t="s">
        <v>83</v>
      </c>
      <c r="J679" s="248" t="s">
        <v>864</v>
      </c>
      <c r="K679" s="210" t="s">
        <v>123</v>
      </c>
      <c r="L679" s="196">
        <v>0</v>
      </c>
      <c r="M679" s="196">
        <v>0</v>
      </c>
      <c r="N679" s="196">
        <v>11.5</v>
      </c>
      <c r="O679" s="196">
        <v>0</v>
      </c>
      <c r="P679" s="196">
        <v>0</v>
      </c>
      <c r="Q679" s="196">
        <v>0</v>
      </c>
      <c r="R679" s="323"/>
    </row>
    <row r="680" spans="1:18" ht="11.25" customHeight="1">
      <c r="A680" s="323"/>
      <c r="B680" s="372"/>
      <c r="C680" s="372"/>
      <c r="D680" s="267"/>
      <c r="E680" s="267"/>
      <c r="F680" s="267"/>
      <c r="G680" s="253">
        <v>926</v>
      </c>
      <c r="H680" s="220" t="s">
        <v>96</v>
      </c>
      <c r="I680" s="220" t="s">
        <v>83</v>
      </c>
      <c r="J680" s="248" t="s">
        <v>1288</v>
      </c>
      <c r="K680" s="220" t="s">
        <v>122</v>
      </c>
      <c r="L680" s="218">
        <v>43.2</v>
      </c>
      <c r="M680" s="218">
        <v>43.2</v>
      </c>
      <c r="N680" s="218">
        <v>44</v>
      </c>
      <c r="O680" s="196">
        <v>44</v>
      </c>
      <c r="P680" s="196">
        <v>44</v>
      </c>
      <c r="Q680" s="196">
        <v>44</v>
      </c>
      <c r="R680" s="323"/>
    </row>
    <row r="681" spans="1:18" ht="12.75">
      <c r="A681" s="323"/>
      <c r="B681" s="372"/>
      <c r="C681" s="372"/>
      <c r="D681" s="267"/>
      <c r="E681" s="267"/>
      <c r="F681" s="267"/>
      <c r="G681" s="253">
        <v>926</v>
      </c>
      <c r="H681" s="220" t="s">
        <v>96</v>
      </c>
      <c r="I681" s="220" t="s">
        <v>83</v>
      </c>
      <c r="J681" s="379" t="s">
        <v>1289</v>
      </c>
      <c r="K681" s="220" t="s">
        <v>121</v>
      </c>
      <c r="L681" s="218">
        <v>1</v>
      </c>
      <c r="M681" s="218">
        <v>1</v>
      </c>
      <c r="N681" s="218">
        <v>0.5</v>
      </c>
      <c r="O681" s="196">
        <v>0</v>
      </c>
      <c r="P681" s="196">
        <v>0</v>
      </c>
      <c r="Q681" s="196">
        <v>0</v>
      </c>
      <c r="R681" s="323"/>
    </row>
    <row r="682" spans="1:18" ht="11.25" customHeight="1">
      <c r="A682" s="323"/>
      <c r="B682" s="372"/>
      <c r="C682" s="372"/>
      <c r="D682" s="267"/>
      <c r="E682" s="267"/>
      <c r="F682" s="267"/>
      <c r="G682" s="253">
        <v>926</v>
      </c>
      <c r="H682" s="210" t="s">
        <v>96</v>
      </c>
      <c r="I682" s="210" t="s">
        <v>83</v>
      </c>
      <c r="J682" s="248" t="s">
        <v>1288</v>
      </c>
      <c r="K682" s="210" t="s">
        <v>120</v>
      </c>
      <c r="L682" s="196">
        <v>428.1</v>
      </c>
      <c r="M682" s="196">
        <v>428.1</v>
      </c>
      <c r="N682" s="196">
        <v>374.4</v>
      </c>
      <c r="O682" s="196">
        <v>401.7</v>
      </c>
      <c r="P682" s="196">
        <v>401.7</v>
      </c>
      <c r="Q682" s="196">
        <v>401.7</v>
      </c>
      <c r="R682" s="323"/>
    </row>
    <row r="683" spans="1:18" ht="11.25" customHeight="1">
      <c r="A683" s="323"/>
      <c r="B683" s="372"/>
      <c r="C683" s="372"/>
      <c r="D683" s="267"/>
      <c r="E683" s="267"/>
      <c r="F683" s="267"/>
      <c r="G683" s="253">
        <v>926</v>
      </c>
      <c r="H683" s="210" t="s">
        <v>96</v>
      </c>
      <c r="I683" s="210" t="s">
        <v>83</v>
      </c>
      <c r="J683" s="248" t="s">
        <v>666</v>
      </c>
      <c r="K683" s="210" t="s">
        <v>114</v>
      </c>
      <c r="L683" s="196">
        <v>0</v>
      </c>
      <c r="M683" s="196">
        <v>0</v>
      </c>
      <c r="N683" s="196">
        <v>8.3000000000000007</v>
      </c>
      <c r="O683" s="196">
        <v>0</v>
      </c>
      <c r="P683" s="196">
        <v>0</v>
      </c>
      <c r="Q683" s="196">
        <v>0</v>
      </c>
      <c r="R683" s="323"/>
    </row>
    <row r="684" spans="1:18" ht="11.25" customHeight="1">
      <c r="A684" s="323"/>
      <c r="B684" s="372"/>
      <c r="C684" s="372"/>
      <c r="D684" s="267"/>
      <c r="E684" s="267"/>
      <c r="F684" s="267"/>
      <c r="G684" s="253">
        <v>926</v>
      </c>
      <c r="H684" s="210" t="s">
        <v>96</v>
      </c>
      <c r="I684" s="210" t="s">
        <v>83</v>
      </c>
      <c r="J684" s="248" t="s">
        <v>862</v>
      </c>
      <c r="K684" s="210" t="s">
        <v>114</v>
      </c>
      <c r="L684" s="196">
        <v>0</v>
      </c>
      <c r="M684" s="196">
        <v>0</v>
      </c>
      <c r="N684" s="196">
        <v>7.2</v>
      </c>
      <c r="O684" s="196">
        <v>0</v>
      </c>
      <c r="P684" s="196">
        <v>0</v>
      </c>
      <c r="Q684" s="196">
        <v>0</v>
      </c>
      <c r="R684" s="323"/>
    </row>
    <row r="685" spans="1:18" ht="11.25" customHeight="1">
      <c r="A685" s="323"/>
      <c r="B685" s="372"/>
      <c r="C685" s="372"/>
      <c r="D685" s="267"/>
      <c r="E685" s="267"/>
      <c r="F685" s="267"/>
      <c r="G685" s="253">
        <v>926</v>
      </c>
      <c r="H685" s="210" t="s">
        <v>96</v>
      </c>
      <c r="I685" s="210" t="s">
        <v>83</v>
      </c>
      <c r="J685" s="248" t="s">
        <v>861</v>
      </c>
      <c r="K685" s="210" t="s">
        <v>114</v>
      </c>
      <c r="L685" s="196">
        <v>0</v>
      </c>
      <c r="M685" s="196">
        <v>0</v>
      </c>
      <c r="N685" s="196">
        <v>15</v>
      </c>
      <c r="O685" s="196">
        <v>0</v>
      </c>
      <c r="P685" s="196">
        <v>0</v>
      </c>
      <c r="Q685" s="196">
        <v>0</v>
      </c>
      <c r="R685" s="323"/>
    </row>
    <row r="686" spans="1:18" ht="11.25" customHeight="1">
      <c r="A686" s="323"/>
      <c r="B686" s="372"/>
      <c r="C686" s="372"/>
      <c r="D686" s="267"/>
      <c r="E686" s="267"/>
      <c r="F686" s="267"/>
      <c r="G686" s="253">
        <v>929</v>
      </c>
      <c r="H686" s="209" t="s">
        <v>86</v>
      </c>
      <c r="I686" s="210" t="s">
        <v>84</v>
      </c>
      <c r="J686" s="248" t="s">
        <v>1320</v>
      </c>
      <c r="K686" s="212">
        <v>122</v>
      </c>
      <c r="L686" s="196">
        <v>0</v>
      </c>
      <c r="M686" s="196">
        <v>0</v>
      </c>
      <c r="N686" s="196">
        <v>4</v>
      </c>
      <c r="O686" s="196">
        <v>4</v>
      </c>
      <c r="P686" s="196">
        <v>4</v>
      </c>
      <c r="Q686" s="196">
        <v>0</v>
      </c>
      <c r="R686" s="323"/>
    </row>
    <row r="687" spans="1:18" ht="11.25" customHeight="1">
      <c r="A687" s="323"/>
      <c r="B687" s="372"/>
      <c r="C687" s="372"/>
      <c r="D687" s="267"/>
      <c r="E687" s="267"/>
      <c r="F687" s="267"/>
      <c r="G687" s="380">
        <v>929</v>
      </c>
      <c r="H687" s="209" t="s">
        <v>86</v>
      </c>
      <c r="I687" s="210" t="s">
        <v>84</v>
      </c>
      <c r="J687" s="248" t="s">
        <v>1321</v>
      </c>
      <c r="K687" s="212">
        <v>122</v>
      </c>
      <c r="L687" s="196">
        <v>0</v>
      </c>
      <c r="M687" s="196">
        <v>0</v>
      </c>
      <c r="N687" s="196">
        <v>0</v>
      </c>
      <c r="O687" s="196">
        <v>0</v>
      </c>
      <c r="P687" s="196">
        <v>0</v>
      </c>
      <c r="Q687" s="196">
        <v>4</v>
      </c>
      <c r="R687" s="323"/>
    </row>
    <row r="688" spans="1:18" ht="11.25" customHeight="1">
      <c r="A688" s="323"/>
      <c r="B688" s="372"/>
      <c r="C688" s="372"/>
      <c r="D688" s="267"/>
      <c r="E688" s="267"/>
      <c r="F688" s="267"/>
      <c r="G688" s="380">
        <v>929</v>
      </c>
      <c r="H688" s="209" t="s">
        <v>86</v>
      </c>
      <c r="I688" s="210" t="s">
        <v>84</v>
      </c>
      <c r="J688" s="248" t="s">
        <v>1321</v>
      </c>
      <c r="K688" s="212">
        <v>129</v>
      </c>
      <c r="L688" s="196">
        <v>0</v>
      </c>
      <c r="M688" s="196">
        <v>0</v>
      </c>
      <c r="N688" s="196">
        <v>0</v>
      </c>
      <c r="O688" s="196">
        <v>0</v>
      </c>
      <c r="P688" s="196">
        <v>0</v>
      </c>
      <c r="Q688" s="196">
        <v>574.1</v>
      </c>
      <c r="R688" s="323"/>
    </row>
    <row r="689" spans="1:18" ht="11.25" customHeight="1">
      <c r="A689" s="323"/>
      <c r="B689" s="372"/>
      <c r="C689" s="372"/>
      <c r="D689" s="267"/>
      <c r="E689" s="267"/>
      <c r="F689" s="267"/>
      <c r="G689" s="253">
        <v>929</v>
      </c>
      <c r="H689" s="209" t="s">
        <v>86</v>
      </c>
      <c r="I689" s="210" t="s">
        <v>84</v>
      </c>
      <c r="J689" s="248" t="s">
        <v>1320</v>
      </c>
      <c r="K689" s="212">
        <v>129</v>
      </c>
      <c r="L689" s="196">
        <v>424.7</v>
      </c>
      <c r="M689" s="196">
        <v>424.7</v>
      </c>
      <c r="N689" s="196">
        <v>536.4</v>
      </c>
      <c r="O689" s="196">
        <v>574.1</v>
      </c>
      <c r="P689" s="196">
        <v>574.1</v>
      </c>
      <c r="Q689" s="196">
        <v>0</v>
      </c>
      <c r="R689" s="323"/>
    </row>
    <row r="690" spans="1:18" ht="11.25" customHeight="1">
      <c r="A690" s="323"/>
      <c r="B690" s="372"/>
      <c r="C690" s="372"/>
      <c r="D690" s="267"/>
      <c r="E690" s="267"/>
      <c r="F690" s="267"/>
      <c r="G690" s="253">
        <v>929</v>
      </c>
      <c r="H690" s="209" t="s">
        <v>86</v>
      </c>
      <c r="I690" s="210" t="s">
        <v>84</v>
      </c>
      <c r="J690" s="248" t="s">
        <v>397</v>
      </c>
      <c r="K690" s="212">
        <v>853</v>
      </c>
      <c r="L690" s="196">
        <v>0</v>
      </c>
      <c r="M690" s="196">
        <v>0</v>
      </c>
      <c r="N690" s="196">
        <v>0.5</v>
      </c>
      <c r="O690" s="196">
        <v>0</v>
      </c>
      <c r="P690" s="196">
        <v>0</v>
      </c>
      <c r="Q690" s="196">
        <v>0</v>
      </c>
      <c r="R690" s="323"/>
    </row>
    <row r="691" spans="1:18" ht="11.25" customHeight="1">
      <c r="A691" s="323"/>
      <c r="B691" s="372"/>
      <c r="C691" s="372"/>
      <c r="D691" s="267"/>
      <c r="E691" s="267"/>
      <c r="F691" s="267"/>
      <c r="G691" s="253">
        <v>929</v>
      </c>
      <c r="H691" s="209" t="s">
        <v>86</v>
      </c>
      <c r="I691" s="210" t="s">
        <v>84</v>
      </c>
      <c r="J691" s="248" t="s">
        <v>329</v>
      </c>
      <c r="K691" s="212">
        <v>242</v>
      </c>
      <c r="L691" s="196">
        <v>0</v>
      </c>
      <c r="M691" s="196">
        <v>0</v>
      </c>
      <c r="N691" s="196">
        <v>0</v>
      </c>
      <c r="O691" s="196">
        <v>5.0999999999999996</v>
      </c>
      <c r="P691" s="196">
        <v>0</v>
      </c>
      <c r="Q691" s="196">
        <v>0</v>
      </c>
      <c r="R691" s="323"/>
    </row>
    <row r="692" spans="1:18" ht="11.25" customHeight="1">
      <c r="A692" s="323"/>
      <c r="B692" s="372"/>
      <c r="C692" s="372"/>
      <c r="D692" s="267"/>
      <c r="E692" s="267"/>
      <c r="F692" s="267"/>
      <c r="G692" s="253">
        <v>929</v>
      </c>
      <c r="H692" s="209" t="s">
        <v>86</v>
      </c>
      <c r="I692" s="210" t="s">
        <v>84</v>
      </c>
      <c r="J692" s="248" t="s">
        <v>517</v>
      </c>
      <c r="K692" s="212">
        <v>242</v>
      </c>
      <c r="L692" s="196">
        <v>0</v>
      </c>
      <c r="M692" s="196">
        <v>0</v>
      </c>
      <c r="N692" s="196">
        <v>4.3</v>
      </c>
      <c r="O692" s="196">
        <v>0</v>
      </c>
      <c r="P692" s="196">
        <v>0</v>
      </c>
      <c r="Q692" s="196">
        <v>0</v>
      </c>
      <c r="R692" s="323"/>
    </row>
    <row r="693" spans="1:18" ht="11.25" customHeight="1">
      <c r="A693" s="323"/>
      <c r="B693" s="372"/>
      <c r="C693" s="372"/>
      <c r="D693" s="267"/>
      <c r="E693" s="267"/>
      <c r="F693" s="267"/>
      <c r="G693" s="253">
        <v>929</v>
      </c>
      <c r="H693" s="209" t="s">
        <v>86</v>
      </c>
      <c r="I693" s="210" t="s">
        <v>84</v>
      </c>
      <c r="J693" s="248" t="s">
        <v>347</v>
      </c>
      <c r="K693" s="212">
        <v>244</v>
      </c>
      <c r="L693" s="196">
        <v>18.7</v>
      </c>
      <c r="M693" s="196">
        <v>18.7</v>
      </c>
      <c r="N693" s="196">
        <v>11.8</v>
      </c>
      <c r="O693" s="196">
        <v>19.600000000000001</v>
      </c>
      <c r="P693" s="196">
        <v>0</v>
      </c>
      <c r="Q693" s="196">
        <v>0</v>
      </c>
      <c r="R693" s="323"/>
    </row>
    <row r="694" spans="1:18" ht="11.25" customHeight="1">
      <c r="A694" s="323"/>
      <c r="B694" s="372"/>
      <c r="C694" s="372"/>
      <c r="D694" s="267"/>
      <c r="E694" s="267"/>
      <c r="F694" s="267"/>
      <c r="G694" s="253">
        <v>929</v>
      </c>
      <c r="H694" s="209" t="s">
        <v>86</v>
      </c>
      <c r="I694" s="210" t="s">
        <v>84</v>
      </c>
      <c r="J694" s="248" t="s">
        <v>346</v>
      </c>
      <c r="K694" s="212">
        <v>242</v>
      </c>
      <c r="L694" s="196">
        <v>9.6999999999999993</v>
      </c>
      <c r="M694" s="196">
        <v>6.4</v>
      </c>
      <c r="N694" s="196">
        <v>7</v>
      </c>
      <c r="O694" s="196">
        <v>9</v>
      </c>
      <c r="P694" s="196">
        <v>0</v>
      </c>
      <c r="Q694" s="196">
        <v>0</v>
      </c>
      <c r="R694" s="323"/>
    </row>
    <row r="695" spans="1:18" ht="11.25" customHeight="1">
      <c r="A695" s="323"/>
      <c r="B695" s="372"/>
      <c r="C695" s="372"/>
      <c r="D695" s="267"/>
      <c r="E695" s="267"/>
      <c r="F695" s="267"/>
      <c r="G695" s="253">
        <v>929</v>
      </c>
      <c r="H695" s="209" t="s">
        <v>86</v>
      </c>
      <c r="I695" s="210" t="s">
        <v>84</v>
      </c>
      <c r="J695" s="248" t="s">
        <v>353</v>
      </c>
      <c r="K695" s="212">
        <v>244</v>
      </c>
      <c r="L695" s="196">
        <v>0</v>
      </c>
      <c r="M695" s="196">
        <v>0</v>
      </c>
      <c r="N695" s="196">
        <v>5.4</v>
      </c>
      <c r="O695" s="196">
        <v>6.7</v>
      </c>
      <c r="P695" s="196">
        <v>0</v>
      </c>
      <c r="Q695" s="196">
        <v>0</v>
      </c>
      <c r="R695" s="323"/>
    </row>
    <row r="696" spans="1:18" ht="11.25" customHeight="1">
      <c r="A696" s="323"/>
      <c r="B696" s="372"/>
      <c r="C696" s="372"/>
      <c r="D696" s="267"/>
      <c r="E696" s="267"/>
      <c r="F696" s="267"/>
      <c r="G696" s="253">
        <v>929</v>
      </c>
      <c r="H696" s="209" t="s">
        <v>86</v>
      </c>
      <c r="I696" s="210" t="s">
        <v>84</v>
      </c>
      <c r="J696" s="248" t="s">
        <v>323</v>
      </c>
      <c r="K696" s="212">
        <v>244</v>
      </c>
      <c r="L696" s="196">
        <v>7.2</v>
      </c>
      <c r="M696" s="196">
        <v>7.2</v>
      </c>
      <c r="N696" s="196">
        <v>10.8</v>
      </c>
      <c r="O696" s="196">
        <v>10.8</v>
      </c>
      <c r="P696" s="196">
        <v>0</v>
      </c>
      <c r="Q696" s="196">
        <v>0</v>
      </c>
      <c r="R696" s="323"/>
    </row>
    <row r="697" spans="1:18" ht="11.25" customHeight="1">
      <c r="A697" s="323"/>
      <c r="B697" s="372"/>
      <c r="C697" s="372"/>
      <c r="D697" s="267"/>
      <c r="E697" s="267"/>
      <c r="F697" s="267"/>
      <c r="G697" s="253">
        <v>929</v>
      </c>
      <c r="H697" s="209" t="s">
        <v>86</v>
      </c>
      <c r="I697" s="210" t="s">
        <v>84</v>
      </c>
      <c r="J697" s="248" t="s">
        <v>334</v>
      </c>
      <c r="K697" s="212">
        <v>242</v>
      </c>
      <c r="L697" s="196">
        <v>27</v>
      </c>
      <c r="M697" s="196">
        <v>21.6</v>
      </c>
      <c r="N697" s="196">
        <v>28.4</v>
      </c>
      <c r="O697" s="196">
        <v>28.1</v>
      </c>
      <c r="P697" s="196">
        <v>0</v>
      </c>
      <c r="Q697" s="196">
        <v>0</v>
      </c>
      <c r="R697" s="323"/>
    </row>
    <row r="698" spans="1:18" ht="11.25" customHeight="1">
      <c r="A698" s="323"/>
      <c r="B698" s="372"/>
      <c r="C698" s="372"/>
      <c r="D698" s="267"/>
      <c r="E698" s="267"/>
      <c r="F698" s="267"/>
      <c r="G698" s="253">
        <v>929</v>
      </c>
      <c r="H698" s="209" t="s">
        <v>86</v>
      </c>
      <c r="I698" s="210" t="s">
        <v>84</v>
      </c>
      <c r="J698" s="248" t="s">
        <v>666</v>
      </c>
      <c r="K698" s="212">
        <v>244</v>
      </c>
      <c r="L698" s="196">
        <v>0</v>
      </c>
      <c r="M698" s="196">
        <v>0</v>
      </c>
      <c r="N698" s="196">
        <v>7.2</v>
      </c>
      <c r="O698" s="196">
        <v>0</v>
      </c>
      <c r="P698" s="196">
        <v>0</v>
      </c>
      <c r="Q698" s="196">
        <v>0</v>
      </c>
      <c r="R698" s="323"/>
    </row>
    <row r="699" spans="1:18" ht="11.25" customHeight="1">
      <c r="A699" s="323"/>
      <c r="B699" s="372"/>
      <c r="C699" s="372"/>
      <c r="D699" s="267"/>
      <c r="E699" s="267"/>
      <c r="F699" s="267"/>
      <c r="G699" s="253">
        <v>929</v>
      </c>
      <c r="H699" s="209" t="s">
        <v>86</v>
      </c>
      <c r="I699" s="210" t="s">
        <v>84</v>
      </c>
      <c r="J699" s="248" t="s">
        <v>317</v>
      </c>
      <c r="K699" s="212">
        <v>242</v>
      </c>
      <c r="L699" s="196">
        <v>0.7</v>
      </c>
      <c r="M699" s="196">
        <v>0.7</v>
      </c>
      <c r="N699" s="196">
        <v>2</v>
      </c>
      <c r="O699" s="196">
        <v>0</v>
      </c>
      <c r="P699" s="196">
        <v>0</v>
      </c>
      <c r="Q699" s="196">
        <v>0</v>
      </c>
      <c r="R699" s="323"/>
    </row>
    <row r="700" spans="1:18" ht="11.25" customHeight="1">
      <c r="A700" s="323"/>
      <c r="B700" s="372"/>
      <c r="C700" s="372"/>
      <c r="D700" s="267"/>
      <c r="E700" s="267"/>
      <c r="F700" s="267"/>
      <c r="G700" s="253">
        <v>929</v>
      </c>
      <c r="H700" s="209" t="s">
        <v>86</v>
      </c>
      <c r="I700" s="210" t="s">
        <v>84</v>
      </c>
      <c r="J700" s="211" t="s">
        <v>348</v>
      </c>
      <c r="K700" s="212">
        <v>244</v>
      </c>
      <c r="L700" s="196">
        <v>7.2</v>
      </c>
      <c r="M700" s="196">
        <v>0</v>
      </c>
      <c r="N700" s="196">
        <v>9.4</v>
      </c>
      <c r="O700" s="196">
        <v>15.7</v>
      </c>
      <c r="P700" s="196">
        <v>0</v>
      </c>
      <c r="Q700" s="196">
        <v>0</v>
      </c>
      <c r="R700" s="323"/>
    </row>
    <row r="701" spans="1:18" ht="11.25" customHeight="1">
      <c r="A701" s="323"/>
      <c r="B701" s="372"/>
      <c r="C701" s="372"/>
      <c r="D701" s="267"/>
      <c r="E701" s="267"/>
      <c r="F701" s="267"/>
      <c r="G701" s="253">
        <v>929</v>
      </c>
      <c r="H701" s="209" t="s">
        <v>86</v>
      </c>
      <c r="I701" s="210" t="s">
        <v>84</v>
      </c>
      <c r="J701" s="211" t="s">
        <v>380</v>
      </c>
      <c r="K701" s="212">
        <v>244</v>
      </c>
      <c r="L701" s="196">
        <v>9.3000000000000007</v>
      </c>
      <c r="M701" s="196">
        <v>9.3000000000000007</v>
      </c>
      <c r="N701" s="196">
        <v>9</v>
      </c>
      <c r="O701" s="196">
        <v>12.2</v>
      </c>
      <c r="P701" s="196">
        <v>0</v>
      </c>
      <c r="Q701" s="196">
        <v>0</v>
      </c>
      <c r="R701" s="323"/>
    </row>
    <row r="702" spans="1:18" ht="11.25" customHeight="1">
      <c r="A702" s="323"/>
      <c r="B702" s="372"/>
      <c r="C702" s="372"/>
      <c r="D702" s="267"/>
      <c r="E702" s="267"/>
      <c r="F702" s="267"/>
      <c r="G702" s="253">
        <v>929</v>
      </c>
      <c r="H702" s="209" t="s">
        <v>86</v>
      </c>
      <c r="I702" s="210" t="s">
        <v>84</v>
      </c>
      <c r="J702" s="248" t="s">
        <v>337</v>
      </c>
      <c r="K702" s="212">
        <v>242</v>
      </c>
      <c r="L702" s="196">
        <v>11.2</v>
      </c>
      <c r="M702" s="196">
        <v>11.2</v>
      </c>
      <c r="N702" s="196">
        <v>3.1</v>
      </c>
      <c r="O702" s="196">
        <v>15</v>
      </c>
      <c r="P702" s="196">
        <v>0</v>
      </c>
      <c r="Q702" s="196">
        <v>0</v>
      </c>
      <c r="R702" s="323"/>
    </row>
    <row r="703" spans="1:18" ht="11.25" customHeight="1">
      <c r="A703" s="323"/>
      <c r="B703" s="372"/>
      <c r="C703" s="372"/>
      <c r="D703" s="267"/>
      <c r="E703" s="267"/>
      <c r="F703" s="267"/>
      <c r="G703" s="253">
        <v>929</v>
      </c>
      <c r="H703" s="209" t="s">
        <v>86</v>
      </c>
      <c r="I703" s="210" t="s">
        <v>84</v>
      </c>
      <c r="J703" s="248" t="s">
        <v>316</v>
      </c>
      <c r="K703" s="212">
        <v>244</v>
      </c>
      <c r="L703" s="196">
        <v>1.1000000000000001</v>
      </c>
      <c r="M703" s="196">
        <v>1.1000000000000001</v>
      </c>
      <c r="N703" s="196">
        <v>0</v>
      </c>
      <c r="O703" s="196">
        <v>0</v>
      </c>
      <c r="P703" s="196">
        <v>0</v>
      </c>
      <c r="Q703" s="196">
        <v>0</v>
      </c>
      <c r="R703" s="323"/>
    </row>
    <row r="704" spans="1:18" ht="11.25" customHeight="1">
      <c r="A704" s="323"/>
      <c r="B704" s="372"/>
      <c r="C704" s="372"/>
      <c r="D704" s="267"/>
      <c r="E704" s="267"/>
      <c r="F704" s="267"/>
      <c r="G704" s="269" t="s">
        <v>118</v>
      </c>
      <c r="H704" s="210" t="s">
        <v>98</v>
      </c>
      <c r="I704" s="210" t="s">
        <v>92</v>
      </c>
      <c r="J704" s="211" t="s">
        <v>343</v>
      </c>
      <c r="K704" s="212">
        <v>244</v>
      </c>
      <c r="L704" s="264">
        <v>0.9</v>
      </c>
      <c r="M704" s="264">
        <v>0.9</v>
      </c>
      <c r="N704" s="218">
        <v>1.9</v>
      </c>
      <c r="O704" s="218">
        <v>4</v>
      </c>
      <c r="P704" s="218">
        <v>0</v>
      </c>
      <c r="Q704" s="218">
        <v>0</v>
      </c>
      <c r="R704" s="323"/>
    </row>
    <row r="705" spans="1:18" ht="11.25" customHeight="1">
      <c r="A705" s="323"/>
      <c r="B705" s="372"/>
      <c r="C705" s="372"/>
      <c r="D705" s="267"/>
      <c r="E705" s="267"/>
      <c r="F705" s="267"/>
      <c r="G705" s="269" t="s">
        <v>118</v>
      </c>
      <c r="H705" s="210" t="s">
        <v>98</v>
      </c>
      <c r="I705" s="210" t="s">
        <v>92</v>
      </c>
      <c r="J705" s="211" t="s">
        <v>1344</v>
      </c>
      <c r="K705" s="212">
        <v>122</v>
      </c>
      <c r="L705" s="264">
        <v>13.4</v>
      </c>
      <c r="M705" s="264">
        <v>13.4</v>
      </c>
      <c r="N705" s="218">
        <v>4</v>
      </c>
      <c r="O705" s="218">
        <v>16</v>
      </c>
      <c r="P705" s="218">
        <v>16</v>
      </c>
      <c r="Q705" s="218">
        <v>16</v>
      </c>
      <c r="R705" s="323"/>
    </row>
    <row r="706" spans="1:18" ht="11.25" customHeight="1">
      <c r="A706" s="323"/>
      <c r="B706" s="372"/>
      <c r="C706" s="372"/>
      <c r="D706" s="267"/>
      <c r="E706" s="267"/>
      <c r="F706" s="267"/>
      <c r="G706" s="269" t="s">
        <v>118</v>
      </c>
      <c r="H706" s="251" t="s">
        <v>98</v>
      </c>
      <c r="I706" s="251" t="s">
        <v>92</v>
      </c>
      <c r="J706" s="361" t="s">
        <v>346</v>
      </c>
      <c r="K706" s="251" t="s">
        <v>123</v>
      </c>
      <c r="L706" s="196">
        <v>10</v>
      </c>
      <c r="M706" s="196">
        <v>6.8</v>
      </c>
      <c r="N706" s="218">
        <v>11</v>
      </c>
      <c r="O706" s="218">
        <v>11.5</v>
      </c>
      <c r="P706" s="218">
        <v>0</v>
      </c>
      <c r="Q706" s="218">
        <v>0</v>
      </c>
      <c r="R706" s="323"/>
    </row>
    <row r="707" spans="1:18" ht="11.25" customHeight="1">
      <c r="A707" s="323"/>
      <c r="B707" s="372"/>
      <c r="C707" s="372"/>
      <c r="D707" s="267"/>
      <c r="E707" s="267"/>
      <c r="F707" s="267"/>
      <c r="G707" s="269" t="s">
        <v>118</v>
      </c>
      <c r="H707" s="251" t="s">
        <v>98</v>
      </c>
      <c r="I707" s="251" t="s">
        <v>92</v>
      </c>
      <c r="J707" s="361" t="s">
        <v>347</v>
      </c>
      <c r="K707" s="251" t="s">
        <v>114</v>
      </c>
      <c r="L707" s="218">
        <v>18.2</v>
      </c>
      <c r="M707" s="218">
        <v>8.4</v>
      </c>
      <c r="N707" s="218">
        <v>41</v>
      </c>
      <c r="O707" s="218">
        <v>24.9</v>
      </c>
      <c r="P707" s="218">
        <v>0</v>
      </c>
      <c r="Q707" s="218">
        <v>0</v>
      </c>
      <c r="R707" s="323"/>
    </row>
    <row r="708" spans="1:18" ht="11.25" customHeight="1">
      <c r="A708" s="323"/>
      <c r="B708" s="372"/>
      <c r="C708" s="372"/>
      <c r="D708" s="267"/>
      <c r="E708" s="267"/>
      <c r="F708" s="267"/>
      <c r="G708" s="269" t="s">
        <v>118</v>
      </c>
      <c r="H708" s="251" t="s">
        <v>98</v>
      </c>
      <c r="I708" s="251" t="s">
        <v>92</v>
      </c>
      <c r="J708" s="361" t="s">
        <v>323</v>
      </c>
      <c r="K708" s="251" t="s">
        <v>114</v>
      </c>
      <c r="L708" s="218">
        <v>7.2</v>
      </c>
      <c r="M708" s="218">
        <v>7.2</v>
      </c>
      <c r="N708" s="218">
        <v>10.8</v>
      </c>
      <c r="O708" s="218">
        <v>10.8</v>
      </c>
      <c r="P708" s="218">
        <v>0</v>
      </c>
      <c r="Q708" s="218">
        <v>0</v>
      </c>
      <c r="R708" s="323"/>
    </row>
    <row r="709" spans="1:18" ht="11.25" customHeight="1">
      <c r="A709" s="323"/>
      <c r="B709" s="372"/>
      <c r="C709" s="372"/>
      <c r="D709" s="267"/>
      <c r="E709" s="267"/>
      <c r="F709" s="267"/>
      <c r="G709" s="269" t="s">
        <v>118</v>
      </c>
      <c r="H709" s="251" t="s">
        <v>98</v>
      </c>
      <c r="I709" s="251" t="s">
        <v>92</v>
      </c>
      <c r="J709" s="361" t="s">
        <v>348</v>
      </c>
      <c r="K709" s="251" t="s">
        <v>114</v>
      </c>
      <c r="L709" s="218">
        <v>8.3000000000000007</v>
      </c>
      <c r="M709" s="218">
        <v>0</v>
      </c>
      <c r="N709" s="218">
        <v>3.5</v>
      </c>
      <c r="O709" s="218">
        <v>11.5</v>
      </c>
      <c r="P709" s="218">
        <v>0</v>
      </c>
      <c r="Q709" s="218">
        <v>0</v>
      </c>
      <c r="R709" s="323"/>
    </row>
    <row r="710" spans="1:18" ht="11.25" customHeight="1">
      <c r="A710" s="323"/>
      <c r="B710" s="372"/>
      <c r="C710" s="372"/>
      <c r="D710" s="267"/>
      <c r="E710" s="267"/>
      <c r="F710" s="267"/>
      <c r="G710" s="269" t="s">
        <v>118</v>
      </c>
      <c r="H710" s="251" t="s">
        <v>98</v>
      </c>
      <c r="I710" s="251" t="s">
        <v>92</v>
      </c>
      <c r="J710" s="361" t="s">
        <v>334</v>
      </c>
      <c r="K710" s="251" t="s">
        <v>123</v>
      </c>
      <c r="L710" s="218">
        <v>52.2</v>
      </c>
      <c r="M710" s="218">
        <v>43.5</v>
      </c>
      <c r="N710" s="218">
        <v>59.4</v>
      </c>
      <c r="O710" s="218">
        <v>68.7</v>
      </c>
      <c r="P710" s="218">
        <v>0</v>
      </c>
      <c r="Q710" s="218">
        <v>0</v>
      </c>
      <c r="R710" s="323"/>
    </row>
    <row r="711" spans="1:18" ht="11.25" customHeight="1">
      <c r="A711" s="323"/>
      <c r="B711" s="372"/>
      <c r="C711" s="372"/>
      <c r="D711" s="267"/>
      <c r="E711" s="267"/>
      <c r="F711" s="267"/>
      <c r="G711" s="269" t="s">
        <v>118</v>
      </c>
      <c r="H711" s="251" t="s">
        <v>98</v>
      </c>
      <c r="I711" s="251" t="s">
        <v>92</v>
      </c>
      <c r="J711" s="361" t="s">
        <v>380</v>
      </c>
      <c r="K711" s="251" t="s">
        <v>114</v>
      </c>
      <c r="L711" s="218">
        <v>9.9</v>
      </c>
      <c r="M711" s="218">
        <v>0</v>
      </c>
      <c r="N711" s="218">
        <v>9.9</v>
      </c>
      <c r="O711" s="218">
        <v>24.8</v>
      </c>
      <c r="P711" s="218">
        <v>0</v>
      </c>
      <c r="Q711" s="218">
        <v>0</v>
      </c>
      <c r="R711" s="323"/>
    </row>
    <row r="712" spans="1:18" ht="11.25" customHeight="1">
      <c r="A712" s="323"/>
      <c r="B712" s="372"/>
      <c r="C712" s="372"/>
      <c r="D712" s="267"/>
      <c r="E712" s="267"/>
      <c r="F712" s="267"/>
      <c r="G712" s="269" t="s">
        <v>118</v>
      </c>
      <c r="H712" s="251" t="s">
        <v>98</v>
      </c>
      <c r="I712" s="251" t="s">
        <v>92</v>
      </c>
      <c r="J712" s="361" t="s">
        <v>337</v>
      </c>
      <c r="K712" s="251" t="s">
        <v>123</v>
      </c>
      <c r="L712" s="218">
        <v>20</v>
      </c>
      <c r="M712" s="218">
        <v>20</v>
      </c>
      <c r="N712" s="218">
        <v>13.5</v>
      </c>
      <c r="O712" s="218">
        <v>29.6</v>
      </c>
      <c r="P712" s="218">
        <v>0</v>
      </c>
      <c r="Q712" s="218">
        <v>0</v>
      </c>
      <c r="R712" s="323"/>
    </row>
    <row r="713" spans="1:18" ht="11.25" customHeight="1">
      <c r="A713" s="323"/>
      <c r="B713" s="372"/>
      <c r="C713" s="372"/>
      <c r="D713" s="267"/>
      <c r="E713" s="267"/>
      <c r="F713" s="267"/>
      <c r="G713" s="269" t="s">
        <v>118</v>
      </c>
      <c r="H713" s="210" t="s">
        <v>98</v>
      </c>
      <c r="I713" s="210" t="s">
        <v>92</v>
      </c>
      <c r="J713" s="211" t="s">
        <v>349</v>
      </c>
      <c r="K713" s="212">
        <v>853</v>
      </c>
      <c r="L713" s="218">
        <v>0.1</v>
      </c>
      <c r="M713" s="218">
        <v>0.1</v>
      </c>
      <c r="N713" s="218">
        <v>0</v>
      </c>
      <c r="O713" s="218">
        <v>0</v>
      </c>
      <c r="P713" s="218">
        <v>0</v>
      </c>
      <c r="Q713" s="218">
        <v>0</v>
      </c>
      <c r="R713" s="323"/>
    </row>
    <row r="714" spans="1:18" ht="11.25" customHeight="1">
      <c r="A714" s="323"/>
      <c r="B714" s="372"/>
      <c r="C714" s="372"/>
      <c r="D714" s="267"/>
      <c r="E714" s="267"/>
      <c r="F714" s="267"/>
      <c r="G714" s="269" t="s">
        <v>118</v>
      </c>
      <c r="H714" s="251" t="s">
        <v>98</v>
      </c>
      <c r="I714" s="251" t="s">
        <v>92</v>
      </c>
      <c r="J714" s="211" t="s">
        <v>329</v>
      </c>
      <c r="K714" s="251" t="s">
        <v>123</v>
      </c>
      <c r="L714" s="196">
        <v>1.6</v>
      </c>
      <c r="M714" s="196">
        <v>1.6</v>
      </c>
      <c r="N714" s="218">
        <v>34.299999999999997</v>
      </c>
      <c r="O714" s="218">
        <v>34.299999999999997</v>
      </c>
      <c r="P714" s="218">
        <v>0</v>
      </c>
      <c r="Q714" s="218">
        <v>0</v>
      </c>
      <c r="R714" s="323"/>
    </row>
    <row r="715" spans="1:18" ht="11.25" customHeight="1">
      <c r="A715" s="323"/>
      <c r="B715" s="372"/>
      <c r="C715" s="372"/>
      <c r="D715" s="267"/>
      <c r="E715" s="267"/>
      <c r="F715" s="267"/>
      <c r="G715" s="269" t="s">
        <v>118</v>
      </c>
      <c r="H715" s="251" t="s">
        <v>98</v>
      </c>
      <c r="I715" s="251" t="s">
        <v>92</v>
      </c>
      <c r="J715" s="361" t="s">
        <v>316</v>
      </c>
      <c r="K715" s="251" t="s">
        <v>114</v>
      </c>
      <c r="L715" s="218">
        <v>0</v>
      </c>
      <c r="M715" s="218">
        <v>0</v>
      </c>
      <c r="N715" s="218">
        <v>0.9</v>
      </c>
      <c r="O715" s="218">
        <v>0</v>
      </c>
      <c r="P715" s="218">
        <v>0</v>
      </c>
      <c r="Q715" s="218">
        <v>0</v>
      </c>
      <c r="R715" s="323"/>
    </row>
    <row r="716" spans="1:18" ht="11.25" customHeight="1">
      <c r="A716" s="323"/>
      <c r="B716" s="372"/>
      <c r="C716" s="372"/>
      <c r="D716" s="267"/>
      <c r="E716" s="267"/>
      <c r="F716" s="267"/>
      <c r="G716" s="269" t="s">
        <v>118</v>
      </c>
      <c r="H716" s="251" t="s">
        <v>98</v>
      </c>
      <c r="I716" s="251" t="s">
        <v>92</v>
      </c>
      <c r="J716" s="361" t="s">
        <v>353</v>
      </c>
      <c r="K716" s="251" t="s">
        <v>114</v>
      </c>
      <c r="L716" s="218">
        <v>10</v>
      </c>
      <c r="M716" s="218">
        <v>10</v>
      </c>
      <c r="N716" s="218">
        <v>20.6</v>
      </c>
      <c r="O716" s="218">
        <v>74</v>
      </c>
      <c r="P716" s="218">
        <v>0</v>
      </c>
      <c r="Q716" s="218">
        <v>0</v>
      </c>
      <c r="R716" s="323"/>
    </row>
    <row r="717" spans="1:18" ht="11.25" customHeight="1">
      <c r="A717" s="323"/>
      <c r="B717" s="372"/>
      <c r="C717" s="372"/>
      <c r="D717" s="267"/>
      <c r="E717" s="267"/>
      <c r="F717" s="267"/>
      <c r="G717" s="269" t="s">
        <v>118</v>
      </c>
      <c r="H717" s="251" t="s">
        <v>98</v>
      </c>
      <c r="I717" s="251" t="s">
        <v>92</v>
      </c>
      <c r="J717" s="361" t="s">
        <v>317</v>
      </c>
      <c r="K717" s="251" t="s">
        <v>123</v>
      </c>
      <c r="L717" s="218">
        <v>0.8</v>
      </c>
      <c r="M717" s="218">
        <v>0.8</v>
      </c>
      <c r="N717" s="218">
        <v>1.6</v>
      </c>
      <c r="O717" s="218">
        <v>0</v>
      </c>
      <c r="P717" s="218">
        <v>0</v>
      </c>
      <c r="Q717" s="218">
        <v>0</v>
      </c>
      <c r="R717" s="323"/>
    </row>
    <row r="718" spans="1:18" ht="11.25" customHeight="1">
      <c r="A718" s="323"/>
      <c r="B718" s="372"/>
      <c r="C718" s="372"/>
      <c r="D718" s="267"/>
      <c r="E718" s="267"/>
      <c r="F718" s="267"/>
      <c r="G718" s="269" t="s">
        <v>118</v>
      </c>
      <c r="H718" s="210" t="s">
        <v>98</v>
      </c>
      <c r="I718" s="210" t="s">
        <v>92</v>
      </c>
      <c r="J718" s="211" t="s">
        <v>1344</v>
      </c>
      <c r="K718" s="212">
        <v>129</v>
      </c>
      <c r="L718" s="218">
        <v>379.4</v>
      </c>
      <c r="M718" s="218">
        <v>379.4</v>
      </c>
      <c r="N718" s="218">
        <v>376.1</v>
      </c>
      <c r="O718" s="218">
        <v>399.6</v>
      </c>
      <c r="P718" s="218">
        <v>399.6</v>
      </c>
      <c r="Q718" s="218">
        <v>399.6</v>
      </c>
      <c r="R718" s="323"/>
    </row>
    <row r="719" spans="1:18" ht="11.25" customHeight="1">
      <c r="A719" s="323"/>
      <c r="B719" s="372"/>
      <c r="C719" s="372"/>
      <c r="D719" s="267"/>
      <c r="E719" s="267"/>
      <c r="F719" s="267"/>
      <c r="G719" s="269" t="s">
        <v>118</v>
      </c>
      <c r="H719" s="210" t="s">
        <v>98</v>
      </c>
      <c r="I719" s="210" t="s">
        <v>92</v>
      </c>
      <c r="J719" s="361" t="s">
        <v>861</v>
      </c>
      <c r="K719" s="372">
        <v>244</v>
      </c>
      <c r="L719" s="218">
        <v>0</v>
      </c>
      <c r="M719" s="218">
        <v>0</v>
      </c>
      <c r="N719" s="218">
        <v>9.8000000000000007</v>
      </c>
      <c r="O719" s="218">
        <v>0</v>
      </c>
      <c r="P719" s="218">
        <v>0</v>
      </c>
      <c r="Q719" s="218">
        <v>0</v>
      </c>
      <c r="R719" s="323"/>
    </row>
    <row r="720" spans="1:18" ht="11.25" customHeight="1">
      <c r="A720" s="323"/>
      <c r="B720" s="372"/>
      <c r="C720" s="372"/>
      <c r="D720" s="267"/>
      <c r="E720" s="267"/>
      <c r="F720" s="267"/>
      <c r="G720" s="269" t="s">
        <v>118</v>
      </c>
      <c r="H720" s="251" t="s">
        <v>98</v>
      </c>
      <c r="I720" s="251" t="s">
        <v>92</v>
      </c>
      <c r="J720" s="211" t="s">
        <v>336</v>
      </c>
      <c r="K720" s="251" t="s">
        <v>123</v>
      </c>
      <c r="L720" s="218">
        <v>0</v>
      </c>
      <c r="M720" s="218">
        <v>0</v>
      </c>
      <c r="N720" s="218">
        <v>0</v>
      </c>
      <c r="O720" s="218">
        <v>0</v>
      </c>
      <c r="P720" s="218">
        <v>0</v>
      </c>
      <c r="Q720" s="218">
        <v>0</v>
      </c>
      <c r="R720" s="323"/>
    </row>
    <row r="721" spans="1:18" ht="11.25" customHeight="1">
      <c r="A721" s="323"/>
      <c r="B721" s="372"/>
      <c r="C721" s="372"/>
      <c r="D721" s="267"/>
      <c r="E721" s="267"/>
      <c r="F721" s="267"/>
      <c r="G721" s="269" t="s">
        <v>118</v>
      </c>
      <c r="H721" s="210" t="s">
        <v>98</v>
      </c>
      <c r="I721" s="210" t="s">
        <v>92</v>
      </c>
      <c r="J721" s="361" t="s">
        <v>666</v>
      </c>
      <c r="K721" s="372">
        <v>244</v>
      </c>
      <c r="L721" s="218">
        <v>0</v>
      </c>
      <c r="M721" s="218">
        <v>0</v>
      </c>
      <c r="N721" s="218">
        <v>8.3000000000000007</v>
      </c>
      <c r="O721" s="218">
        <v>0</v>
      </c>
      <c r="P721" s="218">
        <v>0</v>
      </c>
      <c r="Q721" s="218">
        <v>0</v>
      </c>
      <c r="R721" s="323"/>
    </row>
    <row r="722" spans="1:18" ht="11.25" customHeight="1">
      <c r="A722" s="323"/>
      <c r="B722" s="372"/>
      <c r="C722" s="372"/>
      <c r="D722" s="267"/>
      <c r="E722" s="267"/>
      <c r="F722" s="267"/>
      <c r="G722" s="269" t="s">
        <v>118</v>
      </c>
      <c r="H722" s="210" t="s">
        <v>98</v>
      </c>
      <c r="I722" s="210" t="s">
        <v>92</v>
      </c>
      <c r="J722" s="361" t="s">
        <v>988</v>
      </c>
      <c r="K722" s="372">
        <v>244</v>
      </c>
      <c r="L722" s="218">
        <v>0</v>
      </c>
      <c r="M722" s="218">
        <v>0</v>
      </c>
      <c r="N722" s="218">
        <v>9.9</v>
      </c>
      <c r="O722" s="218">
        <v>0</v>
      </c>
      <c r="P722" s="218">
        <v>0</v>
      </c>
      <c r="Q722" s="218">
        <v>0</v>
      </c>
      <c r="R722" s="323"/>
    </row>
    <row r="723" spans="1:18" ht="11.25" customHeight="1">
      <c r="A723" s="323"/>
      <c r="B723" s="372"/>
      <c r="C723" s="372"/>
      <c r="D723" s="267"/>
      <c r="E723" s="267"/>
      <c r="F723" s="267"/>
      <c r="G723" s="269" t="s">
        <v>118</v>
      </c>
      <c r="H723" s="210" t="s">
        <v>98</v>
      </c>
      <c r="I723" s="210" t="s">
        <v>92</v>
      </c>
      <c r="J723" s="361" t="s">
        <v>517</v>
      </c>
      <c r="K723" s="372">
        <v>242</v>
      </c>
      <c r="L723" s="218">
        <v>0</v>
      </c>
      <c r="M723" s="218">
        <v>0</v>
      </c>
      <c r="N723" s="218">
        <v>8.6999999999999993</v>
      </c>
      <c r="O723" s="218">
        <v>0</v>
      </c>
      <c r="P723" s="218">
        <v>0</v>
      </c>
      <c r="Q723" s="218">
        <v>0</v>
      </c>
      <c r="R723" s="323"/>
    </row>
    <row r="724" spans="1:18" ht="96" customHeight="1">
      <c r="A724" s="323"/>
      <c r="B724" s="273">
        <v>302000002</v>
      </c>
      <c r="C724" s="372" t="s">
        <v>18</v>
      </c>
      <c r="D724" s="267"/>
      <c r="E724" s="267"/>
      <c r="F724" s="267"/>
      <c r="G724" s="404"/>
      <c r="H724" s="209"/>
      <c r="I724" s="210"/>
      <c r="J724" s="248"/>
      <c r="K724" s="212"/>
      <c r="L724" s="207">
        <f>SUM(L730:L740)</f>
        <v>65039.6</v>
      </c>
      <c r="M724" s="207">
        <f t="shared" ref="M724:Q724" si="35">SUM(M730:M740)</f>
        <v>65039.6</v>
      </c>
      <c r="N724" s="207">
        <f t="shared" si="35"/>
        <v>66297.8</v>
      </c>
      <c r="O724" s="207">
        <f t="shared" si="35"/>
        <v>69607.7</v>
      </c>
      <c r="P724" s="207">
        <f t="shared" si="35"/>
        <v>69607.7</v>
      </c>
      <c r="Q724" s="207">
        <f t="shared" si="35"/>
        <v>69607.7</v>
      </c>
      <c r="R724" s="323"/>
    </row>
    <row r="725" spans="1:18" ht="66.75" customHeight="1">
      <c r="A725" s="323"/>
      <c r="B725" s="273"/>
      <c r="C725" s="372"/>
      <c r="D725" s="208" t="s">
        <v>151</v>
      </c>
      <c r="E725" s="208" t="s">
        <v>152</v>
      </c>
      <c r="F725" s="208" t="s">
        <v>157</v>
      </c>
      <c r="G725" s="404"/>
      <c r="H725" s="209"/>
      <c r="I725" s="210"/>
      <c r="J725" s="248"/>
      <c r="K725" s="212"/>
      <c r="L725" s="207"/>
      <c r="M725" s="207"/>
      <c r="N725" s="207"/>
      <c r="O725" s="207"/>
      <c r="P725" s="207"/>
      <c r="Q725" s="207"/>
      <c r="R725" s="323"/>
    </row>
    <row r="726" spans="1:18" ht="96" customHeight="1">
      <c r="A726" s="323"/>
      <c r="B726" s="273"/>
      <c r="C726" s="372"/>
      <c r="D726" s="265" t="s">
        <v>166</v>
      </c>
      <c r="E726" s="373" t="s">
        <v>152</v>
      </c>
      <c r="F726" s="373" t="s">
        <v>167</v>
      </c>
      <c r="G726" s="404"/>
      <c r="H726" s="209"/>
      <c r="I726" s="210"/>
      <c r="J726" s="248"/>
      <c r="K726" s="212"/>
      <c r="L726" s="207"/>
      <c r="M726" s="207"/>
      <c r="N726" s="207"/>
      <c r="O726" s="207"/>
      <c r="P726" s="207"/>
      <c r="Q726" s="207"/>
      <c r="R726" s="323"/>
    </row>
    <row r="727" spans="1:18" ht="62.25" customHeight="1">
      <c r="A727" s="323"/>
      <c r="B727" s="273"/>
      <c r="C727" s="372"/>
      <c r="D727" s="208" t="s">
        <v>160</v>
      </c>
      <c r="E727" s="208" t="s">
        <v>152</v>
      </c>
      <c r="F727" s="208" t="s">
        <v>162</v>
      </c>
      <c r="G727" s="404"/>
      <c r="H727" s="209"/>
      <c r="I727" s="210"/>
      <c r="J727" s="248"/>
      <c r="K727" s="212"/>
      <c r="L727" s="207"/>
      <c r="M727" s="207"/>
      <c r="N727" s="207"/>
      <c r="O727" s="207"/>
      <c r="P727" s="207"/>
      <c r="Q727" s="207"/>
      <c r="R727" s="323"/>
    </row>
    <row r="728" spans="1:18" ht="51" customHeight="1">
      <c r="A728" s="323"/>
      <c r="B728" s="273"/>
      <c r="C728" s="372"/>
      <c r="D728" s="266" t="s">
        <v>214</v>
      </c>
      <c r="E728" s="266" t="s">
        <v>152</v>
      </c>
      <c r="F728" s="266" t="s">
        <v>161</v>
      </c>
      <c r="G728" s="404"/>
      <c r="H728" s="209"/>
      <c r="I728" s="210"/>
      <c r="J728" s="248"/>
      <c r="K728" s="212"/>
      <c r="L728" s="207"/>
      <c r="M728" s="207"/>
      <c r="N728" s="207"/>
      <c r="O728" s="207"/>
      <c r="P728" s="207"/>
      <c r="Q728" s="207"/>
      <c r="R728" s="323"/>
    </row>
    <row r="729" spans="1:18" ht="76.5" customHeight="1">
      <c r="A729" s="323"/>
      <c r="B729" s="273"/>
      <c r="C729" s="372"/>
      <c r="D729" s="208" t="s">
        <v>711</v>
      </c>
      <c r="E729" s="208" t="s">
        <v>163</v>
      </c>
      <c r="F729" s="359" t="s">
        <v>712</v>
      </c>
      <c r="G729" s="404"/>
      <c r="H729" s="209"/>
      <c r="I729" s="210"/>
      <c r="J729" s="248"/>
      <c r="K729" s="212"/>
      <c r="L729" s="196"/>
      <c r="M729" s="196"/>
      <c r="N729" s="198"/>
      <c r="O729" s="198"/>
      <c r="P729" s="198"/>
      <c r="Q729" s="198"/>
      <c r="R729" s="323"/>
    </row>
    <row r="730" spans="1:18" ht="12.75">
      <c r="A730" s="323"/>
      <c r="B730" s="273"/>
      <c r="C730" s="372"/>
      <c r="D730" s="208"/>
      <c r="E730" s="208"/>
      <c r="F730" s="359"/>
      <c r="G730" s="337">
        <v>901</v>
      </c>
      <c r="H730" s="374" t="s">
        <v>75</v>
      </c>
      <c r="I730" s="374" t="s">
        <v>77</v>
      </c>
      <c r="J730" s="374" t="s">
        <v>78</v>
      </c>
      <c r="K730" s="374" t="s">
        <v>119</v>
      </c>
      <c r="L730" s="371">
        <v>1035.8</v>
      </c>
      <c r="M730" s="371">
        <v>1035.8</v>
      </c>
      <c r="N730" s="196">
        <v>1085.3</v>
      </c>
      <c r="O730" s="196">
        <v>1159.0999999999999</v>
      </c>
      <c r="P730" s="196">
        <v>1159.0999999999999</v>
      </c>
      <c r="Q730" s="196">
        <v>1159.0999999999999</v>
      </c>
      <c r="R730" s="323"/>
    </row>
    <row r="731" spans="1:18" ht="12.75">
      <c r="A731" s="323"/>
      <c r="B731" s="273"/>
      <c r="C731" s="372"/>
      <c r="D731" s="267"/>
      <c r="E731" s="267"/>
      <c r="F731" s="267"/>
      <c r="G731" s="337">
        <v>902</v>
      </c>
      <c r="H731" s="209" t="s">
        <v>75</v>
      </c>
      <c r="I731" s="210" t="s">
        <v>76</v>
      </c>
      <c r="J731" s="211" t="s">
        <v>505</v>
      </c>
      <c r="K731" s="212">
        <v>121</v>
      </c>
      <c r="L731" s="196">
        <v>3414.2</v>
      </c>
      <c r="M731" s="196">
        <v>3414.2</v>
      </c>
      <c r="N731" s="197">
        <v>2123.4</v>
      </c>
      <c r="O731" s="197">
        <v>2264.9</v>
      </c>
      <c r="P731" s="197">
        <v>2264.9</v>
      </c>
      <c r="Q731" s="197">
        <v>2264.9</v>
      </c>
      <c r="R731" s="342"/>
    </row>
    <row r="732" spans="1:18" ht="12.75">
      <c r="A732" s="323"/>
      <c r="B732" s="372"/>
      <c r="C732" s="372"/>
      <c r="D732" s="267"/>
      <c r="E732" s="267"/>
      <c r="F732" s="267"/>
      <c r="G732" s="337">
        <v>902</v>
      </c>
      <c r="H732" s="209" t="s">
        <v>75</v>
      </c>
      <c r="I732" s="210" t="s">
        <v>83</v>
      </c>
      <c r="J732" s="211" t="s">
        <v>739</v>
      </c>
      <c r="K732" s="212">
        <v>121</v>
      </c>
      <c r="L732" s="197">
        <v>37990.1</v>
      </c>
      <c r="M732" s="197">
        <v>37990.1</v>
      </c>
      <c r="N732" s="197">
        <v>39321.699999999997</v>
      </c>
      <c r="O732" s="197">
        <v>42129.7</v>
      </c>
      <c r="P732" s="197">
        <v>42129.7</v>
      </c>
      <c r="Q732" s="197">
        <v>42129.7</v>
      </c>
      <c r="R732" s="323"/>
    </row>
    <row r="733" spans="1:18" ht="11.25" customHeight="1">
      <c r="A733" s="323"/>
      <c r="B733" s="372"/>
      <c r="C733" s="372"/>
      <c r="D733" s="267"/>
      <c r="E733" s="267"/>
      <c r="F733" s="267"/>
      <c r="G733" s="337">
        <v>905</v>
      </c>
      <c r="H733" s="209" t="s">
        <v>75</v>
      </c>
      <c r="I733" s="210" t="s">
        <v>104</v>
      </c>
      <c r="J733" s="191" t="s">
        <v>1091</v>
      </c>
      <c r="K733" s="267">
        <v>121</v>
      </c>
      <c r="L733" s="196">
        <v>11539.2</v>
      </c>
      <c r="M733" s="196">
        <v>11539.2</v>
      </c>
      <c r="N733" s="197">
        <v>11685.8</v>
      </c>
      <c r="O733" s="197">
        <v>11276.4</v>
      </c>
      <c r="P733" s="197">
        <v>11276.4</v>
      </c>
      <c r="Q733" s="197">
        <v>11276.4</v>
      </c>
      <c r="R733" s="323"/>
    </row>
    <row r="734" spans="1:18" ht="11.25" customHeight="1">
      <c r="A734" s="323"/>
      <c r="B734" s="372"/>
      <c r="C734" s="372"/>
      <c r="D734" s="267"/>
      <c r="E734" s="267"/>
      <c r="F734" s="267"/>
      <c r="G734" s="253">
        <v>910</v>
      </c>
      <c r="H734" s="210" t="s">
        <v>75</v>
      </c>
      <c r="I734" s="210" t="s">
        <v>104</v>
      </c>
      <c r="J734" s="211" t="s">
        <v>1135</v>
      </c>
      <c r="K734" s="212">
        <v>121</v>
      </c>
      <c r="L734" s="197">
        <v>1666.7</v>
      </c>
      <c r="M734" s="197">
        <v>1666.7</v>
      </c>
      <c r="N734" s="197">
        <v>1903.3</v>
      </c>
      <c r="O734" s="196">
        <v>2262.9</v>
      </c>
      <c r="P734" s="196">
        <v>2262.9</v>
      </c>
      <c r="Q734" s="196">
        <v>2262.9</v>
      </c>
      <c r="R734" s="323"/>
    </row>
    <row r="735" spans="1:18" ht="11.25" customHeight="1">
      <c r="A735" s="323"/>
      <c r="B735" s="372"/>
      <c r="C735" s="372"/>
      <c r="D735" s="267"/>
      <c r="E735" s="267"/>
      <c r="F735" s="267"/>
      <c r="G735" s="253">
        <v>910</v>
      </c>
      <c r="H735" s="210" t="s">
        <v>75</v>
      </c>
      <c r="I735" s="210" t="s">
        <v>104</v>
      </c>
      <c r="J735" s="211" t="s">
        <v>1136</v>
      </c>
      <c r="K735" s="212">
        <v>121</v>
      </c>
      <c r="L735" s="197">
        <v>536.1</v>
      </c>
      <c r="M735" s="197">
        <v>536.1</v>
      </c>
      <c r="N735" s="197">
        <v>494.7</v>
      </c>
      <c r="O735" s="196">
        <v>743.5</v>
      </c>
      <c r="P735" s="196">
        <v>743.5</v>
      </c>
      <c r="Q735" s="196">
        <v>743.5</v>
      </c>
      <c r="R735" s="323"/>
    </row>
    <row r="736" spans="1:18" ht="11.25" customHeight="1">
      <c r="A736" s="323"/>
      <c r="B736" s="372"/>
      <c r="C736" s="372"/>
      <c r="D736" s="267"/>
      <c r="E736" s="267"/>
      <c r="F736" s="267"/>
      <c r="G736" s="240">
        <v>925</v>
      </c>
      <c r="H736" s="209" t="s">
        <v>98</v>
      </c>
      <c r="I736" s="209" t="s">
        <v>92</v>
      </c>
      <c r="J736" s="210" t="s">
        <v>1208</v>
      </c>
      <c r="K736" s="212">
        <v>121</v>
      </c>
      <c r="L736" s="218">
        <f>4692.7+10.8</f>
        <v>4703.5</v>
      </c>
      <c r="M736" s="218">
        <f>4692.7+10.8</f>
        <v>4703.5</v>
      </c>
      <c r="N736" s="218">
        <v>5359</v>
      </c>
      <c r="O736" s="196">
        <v>5157.6000000000004</v>
      </c>
      <c r="P736" s="196">
        <v>5157.6000000000004</v>
      </c>
      <c r="Q736" s="196">
        <v>5157.6000000000004</v>
      </c>
      <c r="R736" s="323"/>
    </row>
    <row r="737" spans="1:18" ht="11.25" customHeight="1">
      <c r="A737" s="323"/>
      <c r="B737" s="372"/>
      <c r="C737" s="372"/>
      <c r="D737" s="267"/>
      <c r="E737" s="267"/>
      <c r="F737" s="267"/>
      <c r="G737" s="253">
        <v>926</v>
      </c>
      <c r="H737" s="210" t="s">
        <v>96</v>
      </c>
      <c r="I737" s="210" t="s">
        <v>83</v>
      </c>
      <c r="J737" s="246" t="s">
        <v>1288</v>
      </c>
      <c r="K737" s="210" t="s">
        <v>119</v>
      </c>
      <c r="L737" s="196">
        <v>1420.8</v>
      </c>
      <c r="M737" s="196">
        <v>1420.8</v>
      </c>
      <c r="N737" s="218">
        <v>1261.4000000000001</v>
      </c>
      <c r="O737" s="218">
        <v>1349.9</v>
      </c>
      <c r="P737" s="218">
        <v>1349.9</v>
      </c>
      <c r="Q737" s="218">
        <v>1349.9</v>
      </c>
      <c r="R737" s="323"/>
    </row>
    <row r="738" spans="1:18" ht="11.25" customHeight="1">
      <c r="A738" s="323"/>
      <c r="B738" s="372"/>
      <c r="C738" s="372"/>
      <c r="D738" s="267"/>
      <c r="E738" s="267"/>
      <c r="F738" s="267"/>
      <c r="G738" s="380">
        <v>929</v>
      </c>
      <c r="H738" s="209" t="s">
        <v>86</v>
      </c>
      <c r="I738" s="210" t="s">
        <v>84</v>
      </c>
      <c r="J738" s="248" t="s">
        <v>1321</v>
      </c>
      <c r="K738" s="212">
        <v>121</v>
      </c>
      <c r="L738" s="264">
        <v>0</v>
      </c>
      <c r="M738" s="264">
        <v>0</v>
      </c>
      <c r="N738" s="264">
        <v>0</v>
      </c>
      <c r="O738" s="264">
        <v>0</v>
      </c>
      <c r="P738" s="264">
        <v>0</v>
      </c>
      <c r="Q738" s="264">
        <v>1920.9</v>
      </c>
      <c r="R738" s="323"/>
    </row>
    <row r="739" spans="1:18" ht="11.25" customHeight="1">
      <c r="A739" s="323"/>
      <c r="B739" s="372"/>
      <c r="C739" s="372"/>
      <c r="D739" s="267"/>
      <c r="E739" s="267"/>
      <c r="F739" s="267"/>
      <c r="G739" s="380">
        <v>929</v>
      </c>
      <c r="H739" s="209" t="s">
        <v>86</v>
      </c>
      <c r="I739" s="210" t="s">
        <v>84</v>
      </c>
      <c r="J739" s="248" t="s">
        <v>1320</v>
      </c>
      <c r="K739" s="212">
        <v>121</v>
      </c>
      <c r="L739" s="264">
        <v>1419.7</v>
      </c>
      <c r="M739" s="264">
        <v>1419.7</v>
      </c>
      <c r="N739" s="264">
        <v>1797.8</v>
      </c>
      <c r="O739" s="264">
        <v>1920.9</v>
      </c>
      <c r="P739" s="264">
        <v>1920.9</v>
      </c>
      <c r="Q739" s="264">
        <v>0</v>
      </c>
      <c r="R739" s="323"/>
    </row>
    <row r="740" spans="1:18" ht="11.25" customHeight="1">
      <c r="A740" s="323"/>
      <c r="B740" s="372"/>
      <c r="C740" s="372"/>
      <c r="D740" s="267"/>
      <c r="E740" s="267"/>
      <c r="F740" s="267"/>
      <c r="G740" s="269" t="s">
        <v>118</v>
      </c>
      <c r="H740" s="210" t="s">
        <v>98</v>
      </c>
      <c r="I740" s="210" t="s">
        <v>92</v>
      </c>
      <c r="J740" s="211" t="s">
        <v>1344</v>
      </c>
      <c r="K740" s="212">
        <v>121</v>
      </c>
      <c r="L740" s="196">
        <v>1313.5</v>
      </c>
      <c r="M740" s="196">
        <v>1313.5</v>
      </c>
      <c r="N740" s="218">
        <v>1265.4000000000001</v>
      </c>
      <c r="O740" s="218">
        <v>1342.8</v>
      </c>
      <c r="P740" s="218">
        <v>1342.8</v>
      </c>
      <c r="Q740" s="218">
        <v>1342.8</v>
      </c>
      <c r="R740" s="323"/>
    </row>
    <row r="741" spans="1:18" ht="94.5" customHeight="1">
      <c r="A741" s="323"/>
      <c r="B741" s="273">
        <v>302000003</v>
      </c>
      <c r="C741" s="328" t="s">
        <v>695</v>
      </c>
      <c r="D741" s="338"/>
      <c r="E741" s="319"/>
      <c r="F741" s="319"/>
      <c r="G741" s="319"/>
      <c r="H741" s="331"/>
      <c r="I741" s="331"/>
      <c r="J741" s="339"/>
      <c r="K741" s="339"/>
      <c r="L741" s="198">
        <f>L745</f>
        <v>5200.5</v>
      </c>
      <c r="M741" s="198">
        <f t="shared" ref="M741:Q741" si="36">M745</f>
        <v>5200.5</v>
      </c>
      <c r="N741" s="198">
        <f t="shared" si="36"/>
        <v>1630.4</v>
      </c>
      <c r="O741" s="198">
        <f t="shared" si="36"/>
        <v>7000</v>
      </c>
      <c r="P741" s="198">
        <f t="shared" si="36"/>
        <v>7000</v>
      </c>
      <c r="Q741" s="198">
        <f t="shared" si="36"/>
        <v>7000</v>
      </c>
      <c r="R741" s="323"/>
    </row>
    <row r="742" spans="1:18" ht="66.75" customHeight="1">
      <c r="A742" s="323"/>
      <c r="B742" s="273"/>
      <c r="C742" s="328"/>
      <c r="D742" s="204" t="s">
        <v>1055</v>
      </c>
      <c r="E742" s="240" t="s">
        <v>244</v>
      </c>
      <c r="F742" s="241" t="s">
        <v>1056</v>
      </c>
      <c r="G742" s="241"/>
      <c r="H742" s="331"/>
      <c r="I742" s="331"/>
      <c r="J742" s="339"/>
      <c r="K742" s="339"/>
      <c r="L742" s="198"/>
      <c r="M742" s="198"/>
      <c r="N742" s="198"/>
      <c r="O742" s="198"/>
      <c r="P742" s="198"/>
      <c r="Q742" s="198"/>
      <c r="R742" s="323"/>
    </row>
    <row r="743" spans="1:18" ht="66.599999999999994" customHeight="1">
      <c r="A743" s="323"/>
      <c r="B743" s="332"/>
      <c r="C743" s="333"/>
      <c r="D743" s="204" t="s">
        <v>895</v>
      </c>
      <c r="E743" s="240" t="s">
        <v>244</v>
      </c>
      <c r="F743" s="241" t="s">
        <v>896</v>
      </c>
      <c r="G743" s="337"/>
      <c r="H743" s="234"/>
      <c r="I743" s="234"/>
      <c r="J743" s="288"/>
      <c r="K743" s="288"/>
      <c r="L743" s="197"/>
      <c r="M743" s="197"/>
      <c r="N743" s="197"/>
      <c r="O743" s="197"/>
      <c r="P743" s="197"/>
      <c r="Q743" s="197"/>
      <c r="R743" s="323"/>
    </row>
    <row r="744" spans="1:18" ht="66.599999999999994" customHeight="1">
      <c r="A744" s="323"/>
      <c r="B744" s="332"/>
      <c r="C744" s="333"/>
      <c r="D744" s="204" t="s">
        <v>1087</v>
      </c>
      <c r="E744" s="240" t="s">
        <v>244</v>
      </c>
      <c r="F744" s="241" t="s">
        <v>1088</v>
      </c>
      <c r="G744" s="337"/>
      <c r="H744" s="234"/>
      <c r="I744" s="234"/>
      <c r="J744" s="288"/>
      <c r="K744" s="288"/>
      <c r="L744" s="197"/>
      <c r="M744" s="197"/>
      <c r="N744" s="197"/>
      <c r="O744" s="197"/>
      <c r="P744" s="197"/>
      <c r="Q744" s="197"/>
      <c r="R744" s="323"/>
    </row>
    <row r="745" spans="1:18" ht="15" customHeight="1">
      <c r="A745" s="323"/>
      <c r="B745" s="332"/>
      <c r="C745" s="333"/>
      <c r="D745" s="204"/>
      <c r="E745" s="240"/>
      <c r="F745" s="241"/>
      <c r="G745" s="337">
        <v>902</v>
      </c>
      <c r="H745" s="234" t="s">
        <v>81</v>
      </c>
      <c r="I745" s="234" t="s">
        <v>75</v>
      </c>
      <c r="J745" s="288" t="s">
        <v>741</v>
      </c>
      <c r="K745" s="288" t="s">
        <v>138</v>
      </c>
      <c r="L745" s="197">
        <v>5200.5</v>
      </c>
      <c r="M745" s="197">
        <v>5200.5</v>
      </c>
      <c r="N745" s="197">
        <v>1630.4</v>
      </c>
      <c r="O745" s="197">
        <v>7000</v>
      </c>
      <c r="P745" s="197">
        <v>7000</v>
      </c>
      <c r="Q745" s="197">
        <v>7000</v>
      </c>
      <c r="R745" s="323"/>
    </row>
    <row r="746" spans="1:18" ht="90.75" customHeight="1">
      <c r="A746" s="323"/>
      <c r="B746" s="273">
        <v>302000004</v>
      </c>
      <c r="C746" s="328" t="s">
        <v>29</v>
      </c>
      <c r="D746" s="338"/>
      <c r="E746" s="319"/>
      <c r="F746" s="319"/>
      <c r="G746" s="319"/>
      <c r="H746" s="331"/>
      <c r="I746" s="331"/>
      <c r="J746" s="339"/>
      <c r="K746" s="339"/>
      <c r="L746" s="198">
        <f>L752</f>
        <v>0</v>
      </c>
      <c r="M746" s="198">
        <f t="shared" ref="M746:Q746" si="37">M752</f>
        <v>0</v>
      </c>
      <c r="N746" s="198">
        <f t="shared" si="37"/>
        <v>91</v>
      </c>
      <c r="O746" s="198">
        <f t="shared" si="37"/>
        <v>127.5</v>
      </c>
      <c r="P746" s="198">
        <f t="shared" si="37"/>
        <v>106</v>
      </c>
      <c r="Q746" s="198">
        <f t="shared" si="37"/>
        <v>91.3</v>
      </c>
      <c r="R746" s="323"/>
    </row>
    <row r="747" spans="1:18" ht="37.5" customHeight="1">
      <c r="A747" s="323"/>
      <c r="B747" s="273"/>
      <c r="C747" s="328"/>
      <c r="D747" s="208" t="s">
        <v>787</v>
      </c>
      <c r="E747" s="208"/>
      <c r="F747" s="208" t="s">
        <v>788</v>
      </c>
      <c r="G747" s="240"/>
      <c r="H747" s="331"/>
      <c r="I747" s="331"/>
      <c r="J747" s="339"/>
      <c r="K747" s="339"/>
      <c r="L747" s="198"/>
      <c r="M747" s="198"/>
      <c r="N747" s="198"/>
      <c r="O747" s="198"/>
      <c r="P747" s="198"/>
      <c r="Q747" s="198"/>
      <c r="R747" s="323"/>
    </row>
    <row r="748" spans="1:18" ht="35.1" customHeight="1">
      <c r="A748" s="323"/>
      <c r="B748" s="273"/>
      <c r="C748" s="328"/>
      <c r="D748" s="208" t="s">
        <v>893</v>
      </c>
      <c r="E748" s="208"/>
      <c r="F748" s="208" t="s">
        <v>894</v>
      </c>
      <c r="G748" s="240"/>
      <c r="H748" s="331"/>
      <c r="I748" s="331"/>
      <c r="J748" s="339"/>
      <c r="K748" s="339"/>
      <c r="L748" s="198"/>
      <c r="M748" s="198"/>
      <c r="N748" s="198"/>
      <c r="O748" s="198"/>
      <c r="P748" s="198"/>
      <c r="Q748" s="198"/>
      <c r="R748" s="323"/>
    </row>
    <row r="749" spans="1:18" ht="48.6" customHeight="1">
      <c r="A749" s="323"/>
      <c r="B749" s="332"/>
      <c r="C749" s="333"/>
      <c r="D749" s="208" t="s">
        <v>897</v>
      </c>
      <c r="E749" s="208"/>
      <c r="F749" s="208" t="s">
        <v>898</v>
      </c>
      <c r="G749" s="337"/>
      <c r="H749" s="234"/>
      <c r="I749" s="234"/>
      <c r="J749" s="288"/>
      <c r="K749" s="288"/>
      <c r="L749" s="197"/>
      <c r="M749" s="197"/>
      <c r="N749" s="197"/>
      <c r="O749" s="197"/>
      <c r="P749" s="197"/>
      <c r="Q749" s="197"/>
      <c r="R749" s="323"/>
    </row>
    <row r="750" spans="1:18" ht="42" customHeight="1">
      <c r="A750" s="323"/>
      <c r="B750" s="332"/>
      <c r="C750" s="333"/>
      <c r="D750" s="208" t="s">
        <v>899</v>
      </c>
      <c r="E750" s="208"/>
      <c r="F750" s="208" t="s">
        <v>900</v>
      </c>
      <c r="G750" s="337"/>
      <c r="H750" s="234"/>
      <c r="I750" s="234"/>
      <c r="J750" s="288"/>
      <c r="K750" s="288"/>
      <c r="L750" s="197"/>
      <c r="M750" s="197"/>
      <c r="N750" s="197"/>
      <c r="O750" s="197"/>
      <c r="P750" s="197"/>
      <c r="Q750" s="197"/>
      <c r="R750" s="323"/>
    </row>
    <row r="751" spans="1:18" ht="39.950000000000003" customHeight="1">
      <c r="A751" s="323"/>
      <c r="B751" s="332"/>
      <c r="C751" s="333"/>
      <c r="D751" s="208" t="s">
        <v>1053</v>
      </c>
      <c r="E751" s="208"/>
      <c r="F751" s="208" t="s">
        <v>1054</v>
      </c>
      <c r="G751" s="337"/>
      <c r="H751" s="234"/>
      <c r="I751" s="234"/>
      <c r="J751" s="288"/>
      <c r="K751" s="288"/>
      <c r="L751" s="197"/>
      <c r="M751" s="197"/>
      <c r="N751" s="197"/>
      <c r="O751" s="197"/>
      <c r="P751" s="197"/>
      <c r="Q751" s="197"/>
      <c r="R751" s="323"/>
    </row>
    <row r="752" spans="1:18" ht="11.25" customHeight="1">
      <c r="A752" s="323"/>
      <c r="B752" s="332"/>
      <c r="C752" s="333"/>
      <c r="D752" s="340"/>
      <c r="E752" s="253"/>
      <c r="F752" s="253"/>
      <c r="G752" s="337">
        <v>902</v>
      </c>
      <c r="H752" s="234" t="s">
        <v>81</v>
      </c>
      <c r="I752" s="234" t="s">
        <v>75</v>
      </c>
      <c r="J752" s="288" t="s">
        <v>741</v>
      </c>
      <c r="K752" s="288" t="s">
        <v>138</v>
      </c>
      <c r="L752" s="197">
        <v>0</v>
      </c>
      <c r="M752" s="197">
        <v>0</v>
      </c>
      <c r="N752" s="197">
        <v>91</v>
      </c>
      <c r="O752" s="197">
        <v>127.5</v>
      </c>
      <c r="P752" s="197">
        <v>106</v>
      </c>
      <c r="Q752" s="197">
        <v>91.3</v>
      </c>
      <c r="R752" s="323"/>
    </row>
    <row r="753" spans="1:20" ht="182.25" customHeight="1">
      <c r="A753" s="323"/>
      <c r="B753" s="273">
        <v>302000008</v>
      </c>
      <c r="C753" s="328" t="s">
        <v>28</v>
      </c>
      <c r="D753" s="338"/>
      <c r="E753" s="319"/>
      <c r="F753" s="319"/>
      <c r="G753" s="319"/>
      <c r="H753" s="331"/>
      <c r="I753" s="331"/>
      <c r="J753" s="339"/>
      <c r="K753" s="339"/>
      <c r="L753" s="198">
        <f>SUM(L757:L794)</f>
        <v>65152.099999999977</v>
      </c>
      <c r="M753" s="198">
        <f t="shared" ref="M753:Q753" si="38">SUM(M757:M794)</f>
        <v>64013.600000000006</v>
      </c>
      <c r="N753" s="198">
        <f t="shared" si="38"/>
        <v>56529.3</v>
      </c>
      <c r="O753" s="198">
        <f t="shared" si="38"/>
        <v>51521.900000000009</v>
      </c>
      <c r="P753" s="198">
        <f t="shared" si="38"/>
        <v>51896</v>
      </c>
      <c r="Q753" s="198">
        <f t="shared" si="38"/>
        <v>51896</v>
      </c>
      <c r="R753" s="323"/>
    </row>
    <row r="754" spans="1:20" ht="47.25" customHeight="1">
      <c r="A754" s="323"/>
      <c r="B754" s="273"/>
      <c r="C754" s="328"/>
      <c r="D754" s="204" t="s">
        <v>242</v>
      </c>
      <c r="E754" s="240" t="s">
        <v>152</v>
      </c>
      <c r="F754" s="240" t="s">
        <v>243</v>
      </c>
      <c r="G754" s="240"/>
      <c r="H754" s="331"/>
      <c r="I754" s="331"/>
      <c r="J754" s="339"/>
      <c r="K754" s="339"/>
      <c r="L754" s="198"/>
      <c r="M754" s="198"/>
      <c r="N754" s="198"/>
      <c r="O754" s="198"/>
      <c r="P754" s="198"/>
      <c r="Q754" s="198"/>
      <c r="R754" s="323"/>
    </row>
    <row r="755" spans="1:20" ht="102">
      <c r="A755" s="323"/>
      <c r="B755" s="273"/>
      <c r="C755" s="328"/>
      <c r="D755" s="204" t="s">
        <v>359</v>
      </c>
      <c r="E755" s="240" t="s">
        <v>163</v>
      </c>
      <c r="F755" s="240" t="s">
        <v>1049</v>
      </c>
      <c r="G755" s="240"/>
      <c r="H755" s="331"/>
      <c r="I755" s="331"/>
      <c r="J755" s="339"/>
      <c r="K755" s="339"/>
      <c r="L755" s="198"/>
      <c r="M755" s="198"/>
      <c r="N755" s="198"/>
      <c r="O755" s="198"/>
      <c r="P755" s="198"/>
      <c r="Q755" s="198"/>
      <c r="R755" s="323"/>
    </row>
    <row r="756" spans="1:20" ht="76.5" customHeight="1">
      <c r="A756" s="323"/>
      <c r="B756" s="273"/>
      <c r="C756" s="328"/>
      <c r="D756" s="247" t="s">
        <v>760</v>
      </c>
      <c r="E756" s="240" t="s">
        <v>152</v>
      </c>
      <c r="F756" s="240" t="s">
        <v>761</v>
      </c>
      <c r="G756" s="240"/>
      <c r="H756" s="331"/>
      <c r="I756" s="331"/>
      <c r="J756" s="339"/>
      <c r="K756" s="339"/>
      <c r="L756" s="198"/>
      <c r="M756" s="198"/>
      <c r="N756" s="198"/>
      <c r="O756" s="198"/>
      <c r="P756" s="198"/>
      <c r="Q756" s="198"/>
      <c r="R756" s="323"/>
    </row>
    <row r="757" spans="1:20" ht="12.75">
      <c r="A757" s="323"/>
      <c r="B757" s="332"/>
      <c r="C757" s="333"/>
      <c r="D757" s="340"/>
      <c r="E757" s="253"/>
      <c r="F757" s="253"/>
      <c r="G757" s="337">
        <v>902</v>
      </c>
      <c r="H757" s="209" t="s">
        <v>75</v>
      </c>
      <c r="I757" s="210" t="s">
        <v>81</v>
      </c>
      <c r="J757" s="248" t="s">
        <v>742</v>
      </c>
      <c r="K757" s="212">
        <v>111</v>
      </c>
      <c r="L757" s="196">
        <v>35594.699999999997</v>
      </c>
      <c r="M757" s="196">
        <v>35557.4</v>
      </c>
      <c r="N757" s="196">
        <v>28286.2</v>
      </c>
      <c r="O757" s="196">
        <v>27543</v>
      </c>
      <c r="P757" s="196">
        <v>27545.3</v>
      </c>
      <c r="Q757" s="196">
        <v>27543.8</v>
      </c>
      <c r="R757" s="323"/>
    </row>
    <row r="758" spans="1:20" ht="12.75">
      <c r="A758" s="323"/>
      <c r="B758" s="332"/>
      <c r="C758" s="333"/>
      <c r="D758" s="340"/>
      <c r="E758" s="253"/>
      <c r="F758" s="253"/>
      <c r="G758" s="337">
        <v>902</v>
      </c>
      <c r="H758" s="209" t="s">
        <v>75</v>
      </c>
      <c r="I758" s="210" t="s">
        <v>81</v>
      </c>
      <c r="J758" s="248" t="s">
        <v>742</v>
      </c>
      <c r="K758" s="212">
        <v>119</v>
      </c>
      <c r="L758" s="196">
        <v>10665.7</v>
      </c>
      <c r="M758" s="196">
        <v>10665.7</v>
      </c>
      <c r="N758" s="196">
        <v>8740.2000000000007</v>
      </c>
      <c r="O758" s="196">
        <v>8304.4</v>
      </c>
      <c r="P758" s="196">
        <v>8305.1</v>
      </c>
      <c r="Q758" s="196">
        <v>8304.6</v>
      </c>
      <c r="R758" s="323"/>
    </row>
    <row r="759" spans="1:20" ht="12.75">
      <c r="A759" s="323"/>
      <c r="B759" s="332"/>
      <c r="C759" s="333"/>
      <c r="D759" s="340"/>
      <c r="E759" s="253"/>
      <c r="F759" s="253"/>
      <c r="G759" s="337">
        <v>902</v>
      </c>
      <c r="H759" s="209" t="s">
        <v>75</v>
      </c>
      <c r="I759" s="210" t="s">
        <v>81</v>
      </c>
      <c r="J759" s="248" t="s">
        <v>742</v>
      </c>
      <c r="K759" s="212">
        <v>242</v>
      </c>
      <c r="L759" s="196">
        <v>545.6</v>
      </c>
      <c r="M759" s="196">
        <v>519.1</v>
      </c>
      <c r="N759" s="196">
        <v>543.70000000000005</v>
      </c>
      <c r="O759" s="196">
        <v>789.4</v>
      </c>
      <c r="P759" s="196">
        <v>791.3</v>
      </c>
      <c r="Q759" s="196">
        <v>793.2</v>
      </c>
      <c r="R759" s="342"/>
    </row>
    <row r="760" spans="1:20" ht="12.75">
      <c r="A760" s="323"/>
      <c r="B760" s="332"/>
      <c r="C760" s="333"/>
      <c r="D760" s="340"/>
      <c r="E760" s="253"/>
      <c r="F760" s="253"/>
      <c r="G760" s="337">
        <v>902</v>
      </c>
      <c r="H760" s="209" t="s">
        <v>75</v>
      </c>
      <c r="I760" s="210" t="s">
        <v>81</v>
      </c>
      <c r="J760" s="248" t="s">
        <v>742</v>
      </c>
      <c r="K760" s="212">
        <v>112</v>
      </c>
      <c r="L760" s="196">
        <v>111.7</v>
      </c>
      <c r="M760" s="196">
        <v>111.7</v>
      </c>
      <c r="N760" s="196">
        <v>62.1</v>
      </c>
      <c r="O760" s="196">
        <v>111.3</v>
      </c>
      <c r="P760" s="196">
        <v>111.3</v>
      </c>
      <c r="Q760" s="196">
        <v>111.3</v>
      </c>
      <c r="R760" s="323"/>
    </row>
    <row r="761" spans="1:20" ht="12.75">
      <c r="A761" s="323"/>
      <c r="B761" s="332"/>
      <c r="C761" s="333"/>
      <c r="D761" s="340"/>
      <c r="E761" s="253"/>
      <c r="F761" s="253"/>
      <c r="G761" s="337">
        <v>902</v>
      </c>
      <c r="H761" s="209" t="s">
        <v>75</v>
      </c>
      <c r="I761" s="210" t="s">
        <v>81</v>
      </c>
      <c r="J761" s="248" t="s">
        <v>742</v>
      </c>
      <c r="K761" s="212">
        <v>244</v>
      </c>
      <c r="L761" s="196">
        <v>6602.2</v>
      </c>
      <c r="M761" s="196">
        <v>5914.9</v>
      </c>
      <c r="N761" s="196">
        <v>7243</v>
      </c>
      <c r="O761" s="196">
        <v>4585.8999999999996</v>
      </c>
      <c r="P761" s="196">
        <v>4581.1000000000004</v>
      </c>
      <c r="Q761" s="196">
        <v>4581.2</v>
      </c>
      <c r="R761" s="323"/>
    </row>
    <row r="762" spans="1:20" ht="12.75">
      <c r="A762" s="323"/>
      <c r="B762" s="332"/>
      <c r="C762" s="333"/>
      <c r="D762" s="340"/>
      <c r="E762" s="253"/>
      <c r="F762" s="253"/>
      <c r="G762" s="337">
        <v>902</v>
      </c>
      <c r="H762" s="209" t="s">
        <v>75</v>
      </c>
      <c r="I762" s="210" t="s">
        <v>81</v>
      </c>
      <c r="J762" s="248" t="s">
        <v>742</v>
      </c>
      <c r="K762" s="212">
        <v>247</v>
      </c>
      <c r="L762" s="196">
        <v>3987.5</v>
      </c>
      <c r="M762" s="196">
        <v>3797.3</v>
      </c>
      <c r="N762" s="196">
        <v>4679.3999999999996</v>
      </c>
      <c r="O762" s="196">
        <v>5149.5</v>
      </c>
      <c r="P762" s="196">
        <v>5149.5</v>
      </c>
      <c r="Q762" s="196">
        <v>5149.5</v>
      </c>
      <c r="R762" s="342"/>
    </row>
    <row r="763" spans="1:20" ht="12.75">
      <c r="A763" s="323"/>
      <c r="B763" s="332"/>
      <c r="C763" s="333"/>
      <c r="D763" s="340"/>
      <c r="E763" s="253"/>
      <c r="F763" s="253"/>
      <c r="G763" s="337">
        <v>902</v>
      </c>
      <c r="H763" s="209" t="s">
        <v>83</v>
      </c>
      <c r="I763" s="210" t="s">
        <v>97</v>
      </c>
      <c r="J763" s="248" t="s">
        <v>759</v>
      </c>
      <c r="K763" s="212">
        <v>853</v>
      </c>
      <c r="L763" s="196">
        <v>0.1</v>
      </c>
      <c r="M763" s="196">
        <v>0.1</v>
      </c>
      <c r="N763" s="196">
        <v>0.1</v>
      </c>
      <c r="O763" s="196">
        <v>0</v>
      </c>
      <c r="P763" s="196">
        <v>0</v>
      </c>
      <c r="Q763" s="196">
        <v>0</v>
      </c>
      <c r="R763" s="323"/>
    </row>
    <row r="764" spans="1:20" ht="12.75">
      <c r="A764" s="323"/>
      <c r="B764" s="332"/>
      <c r="C764" s="333"/>
      <c r="D764" s="340"/>
      <c r="E764" s="253"/>
      <c r="F764" s="253"/>
      <c r="G764" s="337">
        <v>902</v>
      </c>
      <c r="H764" s="209" t="s">
        <v>83</v>
      </c>
      <c r="I764" s="210" t="s">
        <v>97</v>
      </c>
      <c r="J764" s="248" t="s">
        <v>759</v>
      </c>
      <c r="K764" s="212">
        <v>244</v>
      </c>
      <c r="L764" s="196">
        <v>43.3</v>
      </c>
      <c r="M764" s="196">
        <v>43.3</v>
      </c>
      <c r="N764" s="196">
        <v>85.4</v>
      </c>
      <c r="O764" s="196">
        <v>0</v>
      </c>
      <c r="P764" s="196">
        <v>0</v>
      </c>
      <c r="Q764" s="196">
        <v>0</v>
      </c>
      <c r="R764" s="323"/>
    </row>
    <row r="765" spans="1:20" ht="12.75">
      <c r="A765" s="323"/>
      <c r="B765" s="332"/>
      <c r="C765" s="333"/>
      <c r="D765" s="340"/>
      <c r="E765" s="253"/>
      <c r="F765" s="253"/>
      <c r="G765" s="337">
        <v>902</v>
      </c>
      <c r="H765" s="209" t="s">
        <v>75</v>
      </c>
      <c r="I765" s="210" t="s">
        <v>81</v>
      </c>
      <c r="J765" s="248" t="s">
        <v>742</v>
      </c>
      <c r="K765" s="212">
        <v>853</v>
      </c>
      <c r="L765" s="196">
        <v>64.099999999999994</v>
      </c>
      <c r="M765" s="196">
        <v>44.9</v>
      </c>
      <c r="N765" s="196">
        <v>49.5</v>
      </c>
      <c r="O765" s="196">
        <v>0</v>
      </c>
      <c r="P765" s="196">
        <v>0</v>
      </c>
      <c r="Q765" s="196">
        <v>0</v>
      </c>
      <c r="R765" s="323"/>
    </row>
    <row r="766" spans="1:20" ht="12.75">
      <c r="A766" s="323"/>
      <c r="B766" s="332"/>
      <c r="C766" s="333"/>
      <c r="D766" s="340"/>
      <c r="E766" s="253"/>
      <c r="F766" s="253"/>
      <c r="G766" s="337">
        <v>902</v>
      </c>
      <c r="H766" s="219" t="s">
        <v>75</v>
      </c>
      <c r="I766" s="220" t="s">
        <v>81</v>
      </c>
      <c r="J766" s="248" t="s">
        <v>742</v>
      </c>
      <c r="K766" s="222">
        <v>831</v>
      </c>
      <c r="L766" s="196">
        <v>0</v>
      </c>
      <c r="M766" s="196">
        <v>0</v>
      </c>
      <c r="N766" s="196">
        <v>43.2</v>
      </c>
      <c r="O766" s="196">
        <v>0</v>
      </c>
      <c r="P766" s="196">
        <v>0</v>
      </c>
      <c r="Q766" s="196">
        <v>0</v>
      </c>
      <c r="R766" s="323"/>
    </row>
    <row r="767" spans="1:20" ht="12.75">
      <c r="A767" s="323"/>
      <c r="B767" s="332"/>
      <c r="C767" s="333"/>
      <c r="D767" s="340"/>
      <c r="E767" s="253"/>
      <c r="F767" s="253"/>
      <c r="G767" s="337">
        <v>902</v>
      </c>
      <c r="H767" s="219" t="s">
        <v>75</v>
      </c>
      <c r="I767" s="220" t="s">
        <v>81</v>
      </c>
      <c r="J767" s="248" t="s">
        <v>742</v>
      </c>
      <c r="K767" s="222">
        <v>852</v>
      </c>
      <c r="L767" s="196">
        <v>7.9</v>
      </c>
      <c r="M767" s="196">
        <v>7.9</v>
      </c>
      <c r="N767" s="196">
        <v>5.9</v>
      </c>
      <c r="O767" s="196">
        <v>7.9</v>
      </c>
      <c r="P767" s="196">
        <v>7.9</v>
      </c>
      <c r="Q767" s="196">
        <v>7.9</v>
      </c>
      <c r="R767" s="323"/>
    </row>
    <row r="768" spans="1:20" ht="12.75">
      <c r="A768" s="323"/>
      <c r="B768" s="332"/>
      <c r="C768" s="333"/>
      <c r="D768" s="340"/>
      <c r="E768" s="253"/>
      <c r="F768" s="253"/>
      <c r="G768" s="337">
        <v>902</v>
      </c>
      <c r="H768" s="219" t="s">
        <v>75</v>
      </c>
      <c r="I768" s="220" t="s">
        <v>81</v>
      </c>
      <c r="J768" s="248" t="s">
        <v>742</v>
      </c>
      <c r="K768" s="222">
        <v>851</v>
      </c>
      <c r="L768" s="196">
        <v>426.2</v>
      </c>
      <c r="M768" s="196">
        <v>426.2</v>
      </c>
      <c r="N768" s="196">
        <v>309.60000000000002</v>
      </c>
      <c r="O768" s="196">
        <v>273.10000000000002</v>
      </c>
      <c r="P768" s="196">
        <v>273.10000000000002</v>
      </c>
      <c r="Q768" s="196">
        <v>273.10000000000002</v>
      </c>
      <c r="R768" s="342"/>
      <c r="S768" s="342"/>
      <c r="T768" s="342"/>
    </row>
    <row r="769" spans="1:19" ht="12.75">
      <c r="A769" s="323"/>
      <c r="B769" s="332"/>
      <c r="C769" s="333"/>
      <c r="D769" s="340"/>
      <c r="E769" s="253"/>
      <c r="F769" s="253"/>
      <c r="G769" s="337">
        <v>902</v>
      </c>
      <c r="H769" s="219" t="s">
        <v>83</v>
      </c>
      <c r="I769" s="220" t="s">
        <v>97</v>
      </c>
      <c r="J769" s="268" t="s">
        <v>869</v>
      </c>
      <c r="K769" s="212">
        <v>243</v>
      </c>
      <c r="L769" s="196">
        <v>1445.5</v>
      </c>
      <c r="M769" s="196">
        <v>1445.5</v>
      </c>
      <c r="N769" s="196">
        <v>0</v>
      </c>
      <c r="O769" s="196">
        <v>0</v>
      </c>
      <c r="P769" s="196">
        <v>0</v>
      </c>
      <c r="Q769" s="196">
        <v>0</v>
      </c>
      <c r="R769" s="323"/>
    </row>
    <row r="770" spans="1:19" ht="12.75">
      <c r="A770" s="323"/>
      <c r="B770" s="332"/>
      <c r="C770" s="333"/>
      <c r="D770" s="340"/>
      <c r="E770" s="253"/>
      <c r="F770" s="253"/>
      <c r="G770" s="337">
        <v>902</v>
      </c>
      <c r="H770" s="219" t="s">
        <v>75</v>
      </c>
      <c r="I770" s="220" t="s">
        <v>81</v>
      </c>
      <c r="J770" s="268" t="s">
        <v>782</v>
      </c>
      <c r="K770" s="222">
        <v>242</v>
      </c>
      <c r="L770" s="196">
        <v>5</v>
      </c>
      <c r="M770" s="196">
        <v>5</v>
      </c>
      <c r="N770" s="196">
        <v>17.399999999999999</v>
      </c>
      <c r="O770" s="196">
        <v>0</v>
      </c>
      <c r="P770" s="196">
        <v>0</v>
      </c>
      <c r="Q770" s="196">
        <v>0</v>
      </c>
      <c r="R770" s="323"/>
    </row>
    <row r="771" spans="1:19" ht="12.75">
      <c r="A771" s="323"/>
      <c r="B771" s="332"/>
      <c r="C771" s="333"/>
      <c r="D771" s="340"/>
      <c r="E771" s="253"/>
      <c r="F771" s="253"/>
      <c r="G771" s="337">
        <v>902</v>
      </c>
      <c r="H771" s="219" t="s">
        <v>75</v>
      </c>
      <c r="I771" s="220" t="s">
        <v>81</v>
      </c>
      <c r="J771" s="268" t="s">
        <v>782</v>
      </c>
      <c r="K771" s="222">
        <v>247</v>
      </c>
      <c r="L771" s="196">
        <v>0</v>
      </c>
      <c r="M771" s="196">
        <v>0</v>
      </c>
      <c r="N771" s="196">
        <v>184.6</v>
      </c>
      <c r="O771" s="196">
        <v>0</v>
      </c>
      <c r="P771" s="196">
        <v>0</v>
      </c>
      <c r="Q771" s="196">
        <v>0</v>
      </c>
      <c r="R771" s="342"/>
      <c r="S771" s="378"/>
    </row>
    <row r="772" spans="1:19" ht="12.75">
      <c r="A772" s="323"/>
      <c r="B772" s="332"/>
      <c r="C772" s="333"/>
      <c r="D772" s="340"/>
      <c r="E772" s="253"/>
      <c r="F772" s="253"/>
      <c r="G772" s="337">
        <v>902</v>
      </c>
      <c r="H772" s="219" t="s">
        <v>83</v>
      </c>
      <c r="I772" s="220" t="s">
        <v>97</v>
      </c>
      <c r="J772" s="269" t="s">
        <v>708</v>
      </c>
      <c r="K772" s="222">
        <v>111</v>
      </c>
      <c r="L772" s="196">
        <v>3095.6</v>
      </c>
      <c r="M772" s="196">
        <v>3087.5</v>
      </c>
      <c r="N772" s="196">
        <v>2659.1</v>
      </c>
      <c r="O772" s="196">
        <v>0</v>
      </c>
      <c r="P772" s="196">
        <v>0</v>
      </c>
      <c r="Q772" s="196">
        <v>0</v>
      </c>
      <c r="R772" s="342"/>
    </row>
    <row r="773" spans="1:19" ht="12.75">
      <c r="A773" s="323"/>
      <c r="B773" s="332"/>
      <c r="C773" s="333"/>
      <c r="D773" s="340"/>
      <c r="E773" s="253"/>
      <c r="F773" s="253"/>
      <c r="G773" s="337">
        <v>902</v>
      </c>
      <c r="H773" s="219" t="s">
        <v>83</v>
      </c>
      <c r="I773" s="220" t="s">
        <v>97</v>
      </c>
      <c r="J773" s="269" t="s">
        <v>708</v>
      </c>
      <c r="K773" s="222">
        <v>119</v>
      </c>
      <c r="L773" s="196">
        <v>914.6</v>
      </c>
      <c r="M773" s="196">
        <v>914.6</v>
      </c>
      <c r="N773" s="196">
        <v>803.5</v>
      </c>
      <c r="O773" s="196">
        <v>0</v>
      </c>
      <c r="P773" s="196">
        <v>0</v>
      </c>
      <c r="Q773" s="196">
        <v>0</v>
      </c>
      <c r="R773" s="323"/>
    </row>
    <row r="774" spans="1:19" ht="12.75">
      <c r="A774" s="323"/>
      <c r="B774" s="332"/>
      <c r="C774" s="333"/>
      <c r="D774" s="340"/>
      <c r="E774" s="253"/>
      <c r="F774" s="253"/>
      <c r="G774" s="337">
        <v>902</v>
      </c>
      <c r="H774" s="219" t="s">
        <v>83</v>
      </c>
      <c r="I774" s="220" t="s">
        <v>97</v>
      </c>
      <c r="J774" s="269" t="s">
        <v>708</v>
      </c>
      <c r="K774" s="222">
        <v>242</v>
      </c>
      <c r="L774" s="196">
        <v>112.3</v>
      </c>
      <c r="M774" s="196">
        <v>69.3</v>
      </c>
      <c r="N774" s="196">
        <v>177.3</v>
      </c>
      <c r="O774" s="196">
        <v>0</v>
      </c>
      <c r="P774" s="196">
        <v>0</v>
      </c>
      <c r="Q774" s="196">
        <v>0</v>
      </c>
      <c r="R774" s="342"/>
    </row>
    <row r="775" spans="1:19" ht="12.75">
      <c r="A775" s="323"/>
      <c r="B775" s="332"/>
      <c r="C775" s="333"/>
      <c r="D775" s="340"/>
      <c r="E775" s="253"/>
      <c r="F775" s="253"/>
      <c r="G775" s="337">
        <v>902</v>
      </c>
      <c r="H775" s="219" t="s">
        <v>83</v>
      </c>
      <c r="I775" s="220" t="s">
        <v>97</v>
      </c>
      <c r="J775" s="269" t="s">
        <v>708</v>
      </c>
      <c r="K775" s="222">
        <v>244</v>
      </c>
      <c r="L775" s="196">
        <v>187.7</v>
      </c>
      <c r="M775" s="196">
        <v>93</v>
      </c>
      <c r="N775" s="196">
        <v>114.8</v>
      </c>
      <c r="O775" s="196">
        <v>0</v>
      </c>
      <c r="P775" s="196">
        <v>0</v>
      </c>
      <c r="Q775" s="196">
        <v>0</v>
      </c>
      <c r="R775" s="342"/>
    </row>
    <row r="776" spans="1:19" ht="12.75">
      <c r="A776" s="323"/>
      <c r="B776" s="332"/>
      <c r="C776" s="333"/>
      <c r="D776" s="340"/>
      <c r="E776" s="253"/>
      <c r="F776" s="253"/>
      <c r="G776" s="337">
        <v>902</v>
      </c>
      <c r="H776" s="219" t="s">
        <v>83</v>
      </c>
      <c r="I776" s="220" t="s">
        <v>97</v>
      </c>
      <c r="J776" s="269" t="s">
        <v>708</v>
      </c>
      <c r="K776" s="222">
        <v>247</v>
      </c>
      <c r="L776" s="196">
        <v>186.5</v>
      </c>
      <c r="M776" s="196">
        <v>156.6</v>
      </c>
      <c r="N776" s="196">
        <v>208</v>
      </c>
      <c r="O776" s="196">
        <v>0</v>
      </c>
      <c r="P776" s="196">
        <v>0</v>
      </c>
      <c r="Q776" s="196">
        <v>0</v>
      </c>
      <c r="R776" s="342"/>
    </row>
    <row r="777" spans="1:19" ht="12.75">
      <c r="A777" s="323"/>
      <c r="B777" s="332"/>
      <c r="C777" s="333"/>
      <c r="D777" s="340"/>
      <c r="E777" s="253"/>
      <c r="F777" s="253"/>
      <c r="G777" s="337">
        <v>902</v>
      </c>
      <c r="H777" s="219" t="s">
        <v>83</v>
      </c>
      <c r="I777" s="220" t="s">
        <v>97</v>
      </c>
      <c r="J777" s="269" t="s">
        <v>708</v>
      </c>
      <c r="K777" s="222">
        <v>851</v>
      </c>
      <c r="L777" s="196">
        <v>299.60000000000002</v>
      </c>
      <c r="M777" s="196">
        <v>299.60000000000002</v>
      </c>
      <c r="N777" s="196">
        <v>348.8</v>
      </c>
      <c r="O777" s="196">
        <v>0</v>
      </c>
      <c r="P777" s="196">
        <v>0</v>
      </c>
      <c r="Q777" s="196">
        <v>0</v>
      </c>
      <c r="R777" s="342"/>
      <c r="S777" s="378"/>
    </row>
    <row r="778" spans="1:19" ht="12.75">
      <c r="A778" s="323"/>
      <c r="B778" s="332"/>
      <c r="C778" s="333"/>
      <c r="D778" s="340"/>
      <c r="E778" s="253"/>
      <c r="F778" s="253"/>
      <c r="G778" s="337">
        <v>902</v>
      </c>
      <c r="H778" s="219" t="s">
        <v>83</v>
      </c>
      <c r="I778" s="220" t="s">
        <v>97</v>
      </c>
      <c r="J778" s="269" t="s">
        <v>708</v>
      </c>
      <c r="K778" s="222">
        <v>853</v>
      </c>
      <c r="L778" s="196">
        <v>206.1</v>
      </c>
      <c r="M778" s="196">
        <v>203.8</v>
      </c>
      <c r="N778" s="196">
        <v>6.9</v>
      </c>
      <c r="O778" s="196">
        <v>0</v>
      </c>
      <c r="P778" s="196">
        <v>0</v>
      </c>
      <c r="Q778" s="196">
        <v>0</v>
      </c>
      <c r="R778" s="342"/>
    </row>
    <row r="779" spans="1:19" ht="12.75">
      <c r="A779" s="323"/>
      <c r="B779" s="332"/>
      <c r="C779" s="333"/>
      <c r="D779" s="340"/>
      <c r="E779" s="253"/>
      <c r="F779" s="253"/>
      <c r="G779" s="337">
        <v>902</v>
      </c>
      <c r="H779" s="219" t="s">
        <v>75</v>
      </c>
      <c r="I779" s="220" t="s">
        <v>81</v>
      </c>
      <c r="J779" s="268" t="s">
        <v>782</v>
      </c>
      <c r="K779" s="222">
        <v>244</v>
      </c>
      <c r="L779" s="196">
        <v>0</v>
      </c>
      <c r="M779" s="196">
        <v>0</v>
      </c>
      <c r="N779" s="196">
        <v>503.2</v>
      </c>
      <c r="O779" s="196">
        <v>0</v>
      </c>
      <c r="P779" s="196">
        <v>0</v>
      </c>
      <c r="Q779" s="196">
        <v>0</v>
      </c>
      <c r="R779" s="323"/>
    </row>
    <row r="780" spans="1:19" ht="12.75">
      <c r="A780" s="323"/>
      <c r="B780" s="332"/>
      <c r="C780" s="333"/>
      <c r="D780" s="340"/>
      <c r="E780" s="253"/>
      <c r="F780" s="253"/>
      <c r="G780" s="337">
        <v>902</v>
      </c>
      <c r="H780" s="219" t="s">
        <v>83</v>
      </c>
      <c r="I780" s="220" t="s">
        <v>97</v>
      </c>
      <c r="J780" s="269" t="s">
        <v>708</v>
      </c>
      <c r="K780" s="222">
        <v>831</v>
      </c>
      <c r="L780" s="196">
        <v>22</v>
      </c>
      <c r="M780" s="196">
        <v>22</v>
      </c>
      <c r="N780" s="196">
        <v>0</v>
      </c>
      <c r="O780" s="196">
        <v>0</v>
      </c>
      <c r="P780" s="196">
        <v>0</v>
      </c>
      <c r="Q780" s="196">
        <v>0</v>
      </c>
      <c r="R780" s="323"/>
    </row>
    <row r="781" spans="1:19" ht="12.75">
      <c r="A781" s="323"/>
      <c r="B781" s="332"/>
      <c r="C781" s="333"/>
      <c r="D781" s="340"/>
      <c r="E781" s="253"/>
      <c r="F781" s="381"/>
      <c r="G781" s="337">
        <v>902</v>
      </c>
      <c r="H781" s="219" t="s">
        <v>83</v>
      </c>
      <c r="I781" s="220" t="s">
        <v>97</v>
      </c>
      <c r="J781" s="248" t="s">
        <v>742</v>
      </c>
      <c r="K781" s="222">
        <v>111</v>
      </c>
      <c r="L781" s="196">
        <v>0</v>
      </c>
      <c r="M781" s="196">
        <v>0</v>
      </c>
      <c r="N781" s="196">
        <v>0</v>
      </c>
      <c r="O781" s="196">
        <v>2767.6</v>
      </c>
      <c r="P781" s="196">
        <v>2758.9</v>
      </c>
      <c r="Q781" s="196">
        <v>2758.9</v>
      </c>
      <c r="R781" s="342"/>
    </row>
    <row r="782" spans="1:19" ht="12.75">
      <c r="A782" s="323"/>
      <c r="B782" s="332"/>
      <c r="C782" s="333"/>
      <c r="D782" s="340"/>
      <c r="E782" s="253"/>
      <c r="F782" s="253"/>
      <c r="G782" s="337">
        <v>902</v>
      </c>
      <c r="H782" s="209" t="s">
        <v>75</v>
      </c>
      <c r="I782" s="210" t="s">
        <v>81</v>
      </c>
      <c r="J782" s="248" t="s">
        <v>769</v>
      </c>
      <c r="K782" s="212">
        <v>244</v>
      </c>
      <c r="L782" s="196">
        <v>620.4</v>
      </c>
      <c r="M782" s="196">
        <v>620.4</v>
      </c>
      <c r="N782" s="196">
        <v>517.9</v>
      </c>
      <c r="O782" s="196">
        <v>374</v>
      </c>
      <c r="P782" s="196">
        <v>748</v>
      </c>
      <c r="Q782" s="196">
        <v>748</v>
      </c>
      <c r="R782" s="323"/>
    </row>
    <row r="783" spans="1:19" ht="12.75">
      <c r="A783" s="323"/>
      <c r="B783" s="332"/>
      <c r="C783" s="333"/>
      <c r="D783" s="340"/>
      <c r="E783" s="253"/>
      <c r="F783" s="253"/>
      <c r="G783" s="337">
        <v>902</v>
      </c>
      <c r="H783" s="219" t="s">
        <v>83</v>
      </c>
      <c r="I783" s="220" t="s">
        <v>97</v>
      </c>
      <c r="J783" s="248" t="s">
        <v>759</v>
      </c>
      <c r="K783" s="222">
        <v>242</v>
      </c>
      <c r="L783" s="196">
        <v>6.2</v>
      </c>
      <c r="M783" s="196">
        <v>6.2</v>
      </c>
      <c r="N783" s="196">
        <v>33.700000000000003</v>
      </c>
      <c r="O783" s="196">
        <v>0</v>
      </c>
      <c r="P783" s="196">
        <v>0</v>
      </c>
      <c r="Q783" s="196">
        <v>0</v>
      </c>
      <c r="R783" s="323"/>
    </row>
    <row r="784" spans="1:19" ht="12.75">
      <c r="A784" s="323"/>
      <c r="B784" s="332"/>
      <c r="C784" s="333"/>
      <c r="D784" s="340"/>
      <c r="E784" s="253"/>
      <c r="F784" s="253"/>
      <c r="G784" s="337">
        <v>902</v>
      </c>
      <c r="H784" s="219" t="s">
        <v>83</v>
      </c>
      <c r="I784" s="220" t="s">
        <v>97</v>
      </c>
      <c r="J784" s="248" t="s">
        <v>759</v>
      </c>
      <c r="K784" s="222">
        <v>247</v>
      </c>
      <c r="L784" s="196">
        <v>1.6</v>
      </c>
      <c r="M784" s="196">
        <v>1.6</v>
      </c>
      <c r="N784" s="196">
        <v>12.8</v>
      </c>
      <c r="O784" s="196">
        <v>0</v>
      </c>
      <c r="P784" s="196">
        <v>0</v>
      </c>
      <c r="Q784" s="196">
        <v>0</v>
      </c>
      <c r="R784" s="342"/>
    </row>
    <row r="785" spans="1:19" ht="12.75">
      <c r="A785" s="323"/>
      <c r="B785" s="332"/>
      <c r="C785" s="333"/>
      <c r="D785" s="340"/>
      <c r="E785" s="253"/>
      <c r="F785" s="253"/>
      <c r="G785" s="337">
        <v>902</v>
      </c>
      <c r="H785" s="219" t="s">
        <v>75</v>
      </c>
      <c r="I785" s="220" t="s">
        <v>81</v>
      </c>
      <c r="J785" s="268" t="s">
        <v>782</v>
      </c>
      <c r="K785" s="222">
        <v>853</v>
      </c>
      <c r="L785" s="196">
        <v>0</v>
      </c>
      <c r="M785" s="196">
        <v>0</v>
      </c>
      <c r="N785" s="196">
        <v>14</v>
      </c>
      <c r="O785" s="196">
        <v>0</v>
      </c>
      <c r="P785" s="196">
        <v>0</v>
      </c>
      <c r="Q785" s="196">
        <v>0</v>
      </c>
      <c r="R785" s="342"/>
      <c r="S785" s="342"/>
    </row>
    <row r="786" spans="1:19" ht="12.75">
      <c r="A786" s="323"/>
      <c r="B786" s="332"/>
      <c r="C786" s="333"/>
      <c r="D786" s="340"/>
      <c r="E786" s="253"/>
      <c r="F786" s="253"/>
      <c r="G786" s="337">
        <v>902</v>
      </c>
      <c r="H786" s="219" t="s">
        <v>83</v>
      </c>
      <c r="I786" s="220" t="s">
        <v>97</v>
      </c>
      <c r="J786" s="269" t="s">
        <v>991</v>
      </c>
      <c r="K786" s="222">
        <v>242</v>
      </c>
      <c r="L786" s="196">
        <v>0</v>
      </c>
      <c r="M786" s="196">
        <v>0</v>
      </c>
      <c r="N786" s="196">
        <v>879</v>
      </c>
      <c r="O786" s="196">
        <v>0</v>
      </c>
      <c r="P786" s="196">
        <v>0</v>
      </c>
      <c r="Q786" s="196">
        <v>0</v>
      </c>
      <c r="R786" s="342"/>
    </row>
    <row r="787" spans="1:19" ht="12.75">
      <c r="A787" s="323"/>
      <c r="B787" s="332"/>
      <c r="C787" s="333"/>
      <c r="D787" s="340"/>
      <c r="E787" s="253"/>
      <c r="F787" s="253"/>
      <c r="G787" s="337">
        <v>902</v>
      </c>
      <c r="H787" s="219" t="s">
        <v>83</v>
      </c>
      <c r="I787" s="220" t="s">
        <v>97</v>
      </c>
      <c r="J787" s="248" t="s">
        <v>759</v>
      </c>
      <c r="K787" s="222">
        <v>853</v>
      </c>
      <c r="L787" s="196">
        <v>0</v>
      </c>
      <c r="M787" s="196">
        <v>0</v>
      </c>
      <c r="N787" s="196">
        <v>0</v>
      </c>
      <c r="O787" s="196">
        <v>0</v>
      </c>
      <c r="P787" s="196">
        <v>0</v>
      </c>
      <c r="Q787" s="196">
        <v>0</v>
      </c>
      <c r="R787" s="323"/>
    </row>
    <row r="788" spans="1:19" ht="12.75">
      <c r="A788" s="323"/>
      <c r="B788" s="332"/>
      <c r="C788" s="333"/>
      <c r="D788" s="340"/>
      <c r="E788" s="253"/>
      <c r="F788" s="253"/>
      <c r="G788" s="337">
        <v>902</v>
      </c>
      <c r="H788" s="219" t="s">
        <v>83</v>
      </c>
      <c r="I788" s="220" t="s">
        <v>97</v>
      </c>
      <c r="J788" s="248" t="s">
        <v>742</v>
      </c>
      <c r="K788" s="222">
        <v>244</v>
      </c>
      <c r="L788" s="196">
        <v>0</v>
      </c>
      <c r="M788" s="196">
        <v>0</v>
      </c>
      <c r="N788" s="196">
        <v>0</v>
      </c>
      <c r="O788" s="196">
        <v>168.6</v>
      </c>
      <c r="P788" s="196">
        <v>167.7</v>
      </c>
      <c r="Q788" s="196">
        <v>139.80000000000001</v>
      </c>
      <c r="R788" s="342"/>
    </row>
    <row r="789" spans="1:19" ht="12.75">
      <c r="A789" s="323"/>
      <c r="B789" s="332"/>
      <c r="C789" s="333"/>
      <c r="D789" s="340"/>
      <c r="E789" s="253"/>
      <c r="F789" s="253"/>
      <c r="G789" s="337">
        <v>902</v>
      </c>
      <c r="H789" s="219" t="s">
        <v>83</v>
      </c>
      <c r="I789" s="220" t="s">
        <v>97</v>
      </c>
      <c r="J789" s="248" t="s">
        <v>742</v>
      </c>
      <c r="K789" s="222">
        <v>247</v>
      </c>
      <c r="L789" s="196">
        <v>0</v>
      </c>
      <c r="M789" s="196">
        <v>0</v>
      </c>
      <c r="N789" s="196">
        <v>0</v>
      </c>
      <c r="O789" s="196">
        <v>227.8</v>
      </c>
      <c r="P789" s="196">
        <v>237</v>
      </c>
      <c r="Q789" s="196">
        <v>246.4</v>
      </c>
      <c r="R789" s="342"/>
    </row>
    <row r="790" spans="1:19" ht="12.75">
      <c r="A790" s="323"/>
      <c r="B790" s="332"/>
      <c r="C790" s="333"/>
      <c r="D790" s="340"/>
      <c r="E790" s="253"/>
      <c r="F790" s="253"/>
      <c r="G790" s="337">
        <v>902</v>
      </c>
      <c r="H790" s="219" t="s">
        <v>83</v>
      </c>
      <c r="I790" s="220" t="s">
        <v>97</v>
      </c>
      <c r="J790" s="248" t="s">
        <v>742</v>
      </c>
      <c r="K790" s="222">
        <v>851</v>
      </c>
      <c r="L790" s="196">
        <v>0</v>
      </c>
      <c r="M790" s="196">
        <v>0</v>
      </c>
      <c r="N790" s="196">
        <v>0</v>
      </c>
      <c r="O790" s="196">
        <v>253.2</v>
      </c>
      <c r="P790" s="196">
        <v>253.2</v>
      </c>
      <c r="Q790" s="196">
        <v>253.2</v>
      </c>
      <c r="R790" s="342"/>
    </row>
    <row r="791" spans="1:19" ht="12.75">
      <c r="A791" s="323"/>
      <c r="B791" s="332"/>
      <c r="C791" s="333"/>
      <c r="D791" s="340"/>
      <c r="E791" s="253"/>
      <c r="F791" s="253"/>
      <c r="G791" s="337">
        <v>902</v>
      </c>
      <c r="H791" s="219" t="s">
        <v>83</v>
      </c>
      <c r="I791" s="220" t="s">
        <v>97</v>
      </c>
      <c r="J791" s="248" t="s">
        <v>742</v>
      </c>
      <c r="K791" s="222">
        <v>119</v>
      </c>
      <c r="L791" s="196">
        <v>0</v>
      </c>
      <c r="M791" s="196">
        <v>0</v>
      </c>
      <c r="N791" s="196">
        <v>0</v>
      </c>
      <c r="O791" s="196">
        <v>835.8</v>
      </c>
      <c r="P791" s="196">
        <v>833.2</v>
      </c>
      <c r="Q791" s="196">
        <v>833.2</v>
      </c>
      <c r="R791" s="342"/>
    </row>
    <row r="792" spans="1:19" ht="12.75">
      <c r="A792" s="323"/>
      <c r="B792" s="332"/>
      <c r="C792" s="333"/>
      <c r="D792" s="340"/>
      <c r="E792" s="253"/>
      <c r="F792" s="253"/>
      <c r="G792" s="337">
        <v>902</v>
      </c>
      <c r="H792" s="219" t="s">
        <v>83</v>
      </c>
      <c r="I792" s="220" t="s">
        <v>97</v>
      </c>
      <c r="J792" s="248" t="s">
        <v>742</v>
      </c>
      <c r="K792" s="222">
        <v>853</v>
      </c>
      <c r="L792" s="196">
        <v>0</v>
      </c>
      <c r="M792" s="196">
        <v>0</v>
      </c>
      <c r="N792" s="196">
        <v>0</v>
      </c>
      <c r="O792" s="196">
        <v>0.1</v>
      </c>
      <c r="P792" s="196">
        <v>0.1</v>
      </c>
      <c r="Q792" s="196">
        <v>0.1</v>
      </c>
      <c r="R792" s="323"/>
    </row>
    <row r="793" spans="1:19" ht="12.75">
      <c r="A793" s="323"/>
      <c r="B793" s="332"/>
      <c r="C793" s="333"/>
      <c r="D793" s="340"/>
      <c r="E793" s="253"/>
      <c r="F793" s="253"/>
      <c r="G793" s="337">
        <v>902</v>
      </c>
      <c r="H793" s="219" t="s">
        <v>83</v>
      </c>
      <c r="I793" s="220" t="s">
        <v>97</v>
      </c>
      <c r="J793" s="248" t="s">
        <v>742</v>
      </c>
      <c r="K793" s="222">
        <v>242</v>
      </c>
      <c r="L793" s="196">
        <v>0</v>
      </c>
      <c r="M793" s="196">
        <v>0</v>
      </c>
      <c r="N793" s="196">
        <v>0</v>
      </c>
      <c r="O793" s="196">
        <v>130.30000000000001</v>
      </c>
      <c r="P793" s="196">
        <v>133.30000000000001</v>
      </c>
      <c r="Q793" s="196">
        <v>151.80000000000001</v>
      </c>
      <c r="R793" s="342"/>
    </row>
    <row r="794" spans="1:19" ht="12.75">
      <c r="A794" s="323"/>
      <c r="B794" s="332"/>
      <c r="C794" s="333"/>
      <c r="D794" s="340"/>
      <c r="E794" s="253"/>
      <c r="F794" s="253"/>
      <c r="G794" s="337">
        <v>902</v>
      </c>
      <c r="H794" s="219" t="s">
        <v>83</v>
      </c>
      <c r="I794" s="220" t="s">
        <v>97</v>
      </c>
      <c r="J794" s="248" t="s">
        <v>742</v>
      </c>
      <c r="K794" s="222">
        <v>243</v>
      </c>
      <c r="L794" s="196">
        <v>0</v>
      </c>
      <c r="M794" s="196">
        <v>0</v>
      </c>
      <c r="N794" s="196">
        <v>0</v>
      </c>
      <c r="O794" s="196">
        <v>0</v>
      </c>
      <c r="P794" s="196">
        <v>0</v>
      </c>
      <c r="Q794" s="196">
        <v>0</v>
      </c>
      <c r="R794" s="323"/>
    </row>
    <row r="795" spans="1:19" s="349" customFormat="1" ht="76.5">
      <c r="A795" s="348"/>
      <c r="B795" s="273">
        <v>302000011</v>
      </c>
      <c r="C795" s="328" t="s">
        <v>27</v>
      </c>
      <c r="D795" s="338"/>
      <c r="E795" s="319"/>
      <c r="F795" s="319"/>
      <c r="G795" s="319"/>
      <c r="H795" s="331"/>
      <c r="I795" s="331"/>
      <c r="J795" s="339"/>
      <c r="K795" s="339"/>
      <c r="L795" s="198">
        <f>SUM(L803:L812)</f>
        <v>23148.5</v>
      </c>
      <c r="M795" s="198">
        <f t="shared" ref="M795:Q795" si="39">SUM(M803:M812)</f>
        <v>21833.500000000004</v>
      </c>
      <c r="N795" s="198">
        <f t="shared" si="39"/>
        <v>4948.8</v>
      </c>
      <c r="O795" s="198">
        <f t="shared" si="39"/>
        <v>60.6</v>
      </c>
      <c r="P795" s="198">
        <f t="shared" si="39"/>
        <v>0</v>
      </c>
      <c r="Q795" s="198">
        <f t="shared" si="39"/>
        <v>0</v>
      </c>
      <c r="R795" s="348"/>
    </row>
    <row r="796" spans="1:19" s="349" customFormat="1" ht="89.25">
      <c r="A796" s="348"/>
      <c r="B796" s="273"/>
      <c r="C796" s="328"/>
      <c r="D796" s="344" t="s">
        <v>1050</v>
      </c>
      <c r="E796" s="240" t="s">
        <v>252</v>
      </c>
      <c r="F796" s="240" t="s">
        <v>1057</v>
      </c>
      <c r="G796" s="319"/>
      <c r="H796" s="331"/>
      <c r="I796" s="331"/>
      <c r="J796" s="339"/>
      <c r="K796" s="339"/>
      <c r="L796" s="198"/>
      <c r="M796" s="198"/>
      <c r="N796" s="198"/>
      <c r="O796" s="198"/>
      <c r="P796" s="198"/>
      <c r="Q796" s="198"/>
      <c r="R796" s="348"/>
    </row>
    <row r="797" spans="1:19" s="349" customFormat="1" ht="89.25">
      <c r="A797" s="348"/>
      <c r="B797" s="273"/>
      <c r="C797" s="328"/>
      <c r="D797" s="344" t="s">
        <v>748</v>
      </c>
      <c r="E797" s="240" t="s">
        <v>252</v>
      </c>
      <c r="F797" s="240" t="s">
        <v>889</v>
      </c>
      <c r="G797" s="240"/>
      <c r="H797" s="331"/>
      <c r="I797" s="331"/>
      <c r="J797" s="339"/>
      <c r="K797" s="339"/>
      <c r="L797" s="198"/>
      <c r="M797" s="198"/>
      <c r="N797" s="198"/>
      <c r="O797" s="198"/>
      <c r="P797" s="198"/>
      <c r="Q797" s="198"/>
      <c r="R797" s="348"/>
    </row>
    <row r="798" spans="1:19" s="349" customFormat="1" ht="63.75">
      <c r="A798" s="348"/>
      <c r="B798" s="273"/>
      <c r="C798" s="328"/>
      <c r="D798" s="204" t="s">
        <v>926</v>
      </c>
      <c r="E798" s="357" t="s">
        <v>152</v>
      </c>
      <c r="F798" s="240" t="s">
        <v>905</v>
      </c>
      <c r="G798" s="240"/>
      <c r="H798" s="331"/>
      <c r="I798" s="331"/>
      <c r="J798" s="339"/>
      <c r="K798" s="339"/>
      <c r="L798" s="198"/>
      <c r="M798" s="198"/>
      <c r="N798" s="198"/>
      <c r="O798" s="198"/>
      <c r="P798" s="198"/>
      <c r="Q798" s="198"/>
      <c r="R798" s="348"/>
    </row>
    <row r="799" spans="1:19" s="349" customFormat="1" ht="63.75">
      <c r="A799" s="348"/>
      <c r="B799" s="273"/>
      <c r="C799" s="328"/>
      <c r="D799" s="204" t="s">
        <v>924</v>
      </c>
      <c r="E799" s="357" t="s">
        <v>152</v>
      </c>
      <c r="F799" s="240" t="s">
        <v>925</v>
      </c>
      <c r="G799" s="240"/>
      <c r="H799" s="331"/>
      <c r="I799" s="331"/>
      <c r="J799" s="339"/>
      <c r="K799" s="339"/>
      <c r="L799" s="198"/>
      <c r="M799" s="198"/>
      <c r="N799" s="198"/>
      <c r="O799" s="198"/>
      <c r="P799" s="198"/>
      <c r="Q799" s="198"/>
      <c r="R799" s="348"/>
    </row>
    <row r="800" spans="1:19" s="349" customFormat="1" ht="63.75">
      <c r="A800" s="348"/>
      <c r="B800" s="273"/>
      <c r="C800" s="328"/>
      <c r="D800" s="204" t="s">
        <v>927</v>
      </c>
      <c r="E800" s="357" t="s">
        <v>152</v>
      </c>
      <c r="F800" s="240" t="s">
        <v>907</v>
      </c>
      <c r="G800" s="240"/>
      <c r="H800" s="331"/>
      <c r="I800" s="331"/>
      <c r="J800" s="339"/>
      <c r="K800" s="339"/>
      <c r="L800" s="198"/>
      <c r="M800" s="198"/>
      <c r="N800" s="198"/>
      <c r="O800" s="198"/>
      <c r="P800" s="198"/>
      <c r="Q800" s="198"/>
      <c r="R800" s="348"/>
    </row>
    <row r="801" spans="1:18" s="349" customFormat="1" ht="63.75">
      <c r="A801" s="348"/>
      <c r="B801" s="273"/>
      <c r="C801" s="328"/>
      <c r="D801" s="204" t="s">
        <v>928</v>
      </c>
      <c r="E801" s="357" t="s">
        <v>152</v>
      </c>
      <c r="F801" s="240" t="s">
        <v>907</v>
      </c>
      <c r="G801" s="240"/>
      <c r="H801" s="331"/>
      <c r="I801" s="331"/>
      <c r="J801" s="339"/>
      <c r="K801" s="339"/>
      <c r="L801" s="198"/>
      <c r="M801" s="198"/>
      <c r="N801" s="198"/>
      <c r="O801" s="198"/>
      <c r="P801" s="198"/>
      <c r="Q801" s="198"/>
      <c r="R801" s="348"/>
    </row>
    <row r="802" spans="1:18" s="349" customFormat="1" ht="63.75">
      <c r="A802" s="348"/>
      <c r="B802" s="273"/>
      <c r="C802" s="328"/>
      <c r="D802" s="204" t="s">
        <v>935</v>
      </c>
      <c r="E802" s="357" t="s">
        <v>152</v>
      </c>
      <c r="F802" s="240" t="s">
        <v>936</v>
      </c>
      <c r="G802" s="240"/>
      <c r="H802" s="331"/>
      <c r="I802" s="331"/>
      <c r="J802" s="339"/>
      <c r="K802" s="339"/>
      <c r="L802" s="198"/>
      <c r="M802" s="198"/>
      <c r="N802" s="198"/>
      <c r="O802" s="198"/>
      <c r="P802" s="198"/>
      <c r="Q802" s="198"/>
      <c r="R802" s="348"/>
    </row>
    <row r="803" spans="1:18" s="349" customFormat="1" ht="12.75">
      <c r="A803" s="348"/>
      <c r="B803" s="273"/>
      <c r="C803" s="328"/>
      <c r="D803" s="204"/>
      <c r="E803" s="240"/>
      <c r="F803" s="240"/>
      <c r="G803" s="337">
        <v>902</v>
      </c>
      <c r="H803" s="234" t="s">
        <v>84</v>
      </c>
      <c r="I803" s="234" t="s">
        <v>76</v>
      </c>
      <c r="J803" s="268" t="s">
        <v>992</v>
      </c>
      <c r="K803" s="288" t="s">
        <v>809</v>
      </c>
      <c r="L803" s="197">
        <v>0</v>
      </c>
      <c r="M803" s="197">
        <v>0</v>
      </c>
      <c r="N803" s="197">
        <v>163.9</v>
      </c>
      <c r="O803" s="197">
        <v>0</v>
      </c>
      <c r="P803" s="197">
        <v>0</v>
      </c>
      <c r="Q803" s="197">
        <v>0</v>
      </c>
      <c r="R803" s="348"/>
    </row>
    <row r="804" spans="1:18" ht="12.75">
      <c r="A804" s="323"/>
      <c r="B804" s="332"/>
      <c r="C804" s="333"/>
      <c r="D804" s="340"/>
      <c r="E804" s="253"/>
      <c r="F804" s="253"/>
      <c r="G804" s="337">
        <v>902</v>
      </c>
      <c r="H804" s="234" t="s">
        <v>84</v>
      </c>
      <c r="I804" s="234" t="s">
        <v>76</v>
      </c>
      <c r="J804" s="211" t="s">
        <v>476</v>
      </c>
      <c r="K804" s="212">
        <v>414</v>
      </c>
      <c r="L804" s="197">
        <v>2362.4</v>
      </c>
      <c r="M804" s="197">
        <v>2362.4</v>
      </c>
      <c r="N804" s="197">
        <v>1196.0999999999999</v>
      </c>
      <c r="O804" s="197">
        <v>0</v>
      </c>
      <c r="P804" s="197">
        <v>0</v>
      </c>
      <c r="Q804" s="197">
        <v>0</v>
      </c>
      <c r="R804" s="323"/>
    </row>
    <row r="805" spans="1:18" ht="12.75">
      <c r="A805" s="323"/>
      <c r="B805" s="332"/>
      <c r="C805" s="333"/>
      <c r="D805" s="340"/>
      <c r="E805" s="253"/>
      <c r="F805" s="253"/>
      <c r="G805" s="337">
        <v>902</v>
      </c>
      <c r="H805" s="209" t="s">
        <v>84</v>
      </c>
      <c r="I805" s="210" t="s">
        <v>76</v>
      </c>
      <c r="J805" s="211" t="s">
        <v>542</v>
      </c>
      <c r="K805" s="212">
        <v>244</v>
      </c>
      <c r="L805" s="196">
        <v>28.2</v>
      </c>
      <c r="M805" s="196">
        <v>0</v>
      </c>
      <c r="N805" s="196">
        <v>0</v>
      </c>
      <c r="O805" s="197">
        <v>0</v>
      </c>
      <c r="P805" s="197">
        <v>0</v>
      </c>
      <c r="Q805" s="197">
        <v>0</v>
      </c>
      <c r="R805" s="323"/>
    </row>
    <row r="806" spans="1:18" ht="12.75">
      <c r="A806" s="323"/>
      <c r="B806" s="332"/>
      <c r="C806" s="333"/>
      <c r="D806" s="340"/>
      <c r="E806" s="253"/>
      <c r="F806" s="253"/>
      <c r="G806" s="337">
        <v>902</v>
      </c>
      <c r="H806" s="209" t="s">
        <v>84</v>
      </c>
      <c r="I806" s="210" t="s">
        <v>76</v>
      </c>
      <c r="J806" s="211" t="s">
        <v>542</v>
      </c>
      <c r="K806" s="212">
        <v>414</v>
      </c>
      <c r="L806" s="197">
        <v>9693.7999999999993</v>
      </c>
      <c r="M806" s="197">
        <v>8497.7000000000007</v>
      </c>
      <c r="N806" s="197">
        <v>2000</v>
      </c>
      <c r="O806" s="197">
        <v>0</v>
      </c>
      <c r="P806" s="197">
        <v>0</v>
      </c>
      <c r="Q806" s="197">
        <v>0</v>
      </c>
      <c r="R806" s="323"/>
    </row>
    <row r="807" spans="1:18" ht="12.75">
      <c r="A807" s="323"/>
      <c r="B807" s="332"/>
      <c r="C807" s="333"/>
      <c r="D807" s="340"/>
      <c r="E807" s="253"/>
      <c r="F807" s="253"/>
      <c r="G807" s="337">
        <v>902</v>
      </c>
      <c r="H807" s="209" t="s">
        <v>84</v>
      </c>
      <c r="I807" s="210" t="s">
        <v>76</v>
      </c>
      <c r="J807" s="211" t="s">
        <v>811</v>
      </c>
      <c r="K807" s="212">
        <v>812</v>
      </c>
      <c r="L807" s="197">
        <v>9128.4</v>
      </c>
      <c r="M807" s="197">
        <v>9090.7000000000007</v>
      </c>
      <c r="N807" s="197">
        <v>1500</v>
      </c>
      <c r="O807" s="197">
        <v>0</v>
      </c>
      <c r="P807" s="197">
        <v>0</v>
      </c>
      <c r="Q807" s="197">
        <v>0</v>
      </c>
      <c r="R807" s="323"/>
    </row>
    <row r="808" spans="1:18" ht="12.75">
      <c r="A808" s="323"/>
      <c r="B808" s="332"/>
      <c r="C808" s="333"/>
      <c r="D808" s="340"/>
      <c r="E808" s="253"/>
      <c r="F808" s="253"/>
      <c r="G808" s="253">
        <v>902</v>
      </c>
      <c r="H808" s="209" t="s">
        <v>84</v>
      </c>
      <c r="I808" s="210" t="s">
        <v>76</v>
      </c>
      <c r="J808" s="211" t="s">
        <v>781</v>
      </c>
      <c r="K808" s="212">
        <v>813</v>
      </c>
      <c r="L808" s="197">
        <v>60.6</v>
      </c>
      <c r="M808" s="197">
        <v>7.6</v>
      </c>
      <c r="N808" s="197">
        <v>60.6</v>
      </c>
      <c r="O808" s="197">
        <v>60.6</v>
      </c>
      <c r="P808" s="197">
        <v>0</v>
      </c>
      <c r="Q808" s="197">
        <v>0</v>
      </c>
      <c r="R808" s="323"/>
    </row>
    <row r="809" spans="1:18" ht="12.75">
      <c r="A809" s="323"/>
      <c r="B809" s="332"/>
      <c r="C809" s="333"/>
      <c r="D809" s="340"/>
      <c r="E809" s="253"/>
      <c r="F809" s="253"/>
      <c r="G809" s="337">
        <v>902</v>
      </c>
      <c r="H809" s="209" t="s">
        <v>84</v>
      </c>
      <c r="I809" s="210" t="s">
        <v>76</v>
      </c>
      <c r="J809" s="211" t="s">
        <v>542</v>
      </c>
      <c r="K809" s="212">
        <v>247</v>
      </c>
      <c r="L809" s="197">
        <v>469.9</v>
      </c>
      <c r="M809" s="197">
        <v>469.9</v>
      </c>
      <c r="N809" s="197">
        <v>0</v>
      </c>
      <c r="O809" s="197">
        <v>0</v>
      </c>
      <c r="P809" s="197">
        <v>0</v>
      </c>
      <c r="Q809" s="197">
        <v>0</v>
      </c>
      <c r="R809" s="323"/>
    </row>
    <row r="810" spans="1:18" ht="12.75">
      <c r="A810" s="323"/>
      <c r="B810" s="332"/>
      <c r="C810" s="333"/>
      <c r="D810" s="340"/>
      <c r="E810" s="253"/>
      <c r="F810" s="253"/>
      <c r="G810" s="337">
        <v>902</v>
      </c>
      <c r="H810" s="209" t="s">
        <v>84</v>
      </c>
      <c r="I810" s="210" t="s">
        <v>76</v>
      </c>
      <c r="J810" s="211" t="s">
        <v>870</v>
      </c>
      <c r="K810" s="212">
        <v>244</v>
      </c>
      <c r="L810" s="197">
        <v>815</v>
      </c>
      <c r="M810" s="197">
        <v>815</v>
      </c>
      <c r="N810" s="197">
        <v>0</v>
      </c>
      <c r="O810" s="197">
        <v>0</v>
      </c>
      <c r="P810" s="197">
        <v>0</v>
      </c>
      <c r="Q810" s="197">
        <v>0</v>
      </c>
      <c r="R810" s="323"/>
    </row>
    <row r="811" spans="1:18" ht="12.75">
      <c r="A811" s="323"/>
      <c r="B811" s="332"/>
      <c r="C811" s="333"/>
      <c r="D811" s="340"/>
      <c r="E811" s="253"/>
      <c r="F811" s="253"/>
      <c r="G811" s="337">
        <v>902</v>
      </c>
      <c r="H811" s="234" t="s">
        <v>84</v>
      </c>
      <c r="I811" s="234" t="s">
        <v>76</v>
      </c>
      <c r="J811" s="211" t="s">
        <v>476</v>
      </c>
      <c r="K811" s="212">
        <v>247</v>
      </c>
      <c r="L811" s="197">
        <v>549.4</v>
      </c>
      <c r="M811" s="197">
        <v>549.4</v>
      </c>
      <c r="N811" s="197">
        <v>0</v>
      </c>
      <c r="O811" s="197">
        <v>0</v>
      </c>
      <c r="P811" s="197">
        <v>0</v>
      </c>
      <c r="Q811" s="197">
        <v>0</v>
      </c>
      <c r="R811" s="323"/>
    </row>
    <row r="812" spans="1:18" ht="12.75">
      <c r="A812" s="323"/>
      <c r="B812" s="332"/>
      <c r="C812" s="333"/>
      <c r="D812" s="340"/>
      <c r="E812" s="253"/>
      <c r="F812" s="253"/>
      <c r="G812" s="337">
        <v>902</v>
      </c>
      <c r="H812" s="234" t="s">
        <v>84</v>
      </c>
      <c r="I812" s="234" t="s">
        <v>76</v>
      </c>
      <c r="J812" s="211" t="s">
        <v>476</v>
      </c>
      <c r="K812" s="212">
        <v>244</v>
      </c>
      <c r="L812" s="197">
        <v>40.799999999999997</v>
      </c>
      <c r="M812" s="197">
        <v>40.799999999999997</v>
      </c>
      <c r="N812" s="197">
        <v>28.2</v>
      </c>
      <c r="O812" s="197">
        <v>0</v>
      </c>
      <c r="P812" s="197">
        <v>0</v>
      </c>
      <c r="Q812" s="197">
        <v>0</v>
      </c>
      <c r="R812" s="323"/>
    </row>
    <row r="813" spans="1:18" ht="95.45" customHeight="1">
      <c r="A813" s="323"/>
      <c r="B813" s="273">
        <v>302000017</v>
      </c>
      <c r="C813" s="328" t="s">
        <v>939</v>
      </c>
      <c r="D813" s="338"/>
      <c r="E813" s="319"/>
      <c r="F813" s="319"/>
      <c r="G813" s="319"/>
      <c r="H813" s="331"/>
      <c r="I813" s="331"/>
      <c r="J813" s="339"/>
      <c r="K813" s="339"/>
      <c r="L813" s="198">
        <f>SUM(L815:L817)</f>
        <v>2709.6</v>
      </c>
      <c r="M813" s="198">
        <f t="shared" ref="M813:Q813" si="40">SUM(M815:M817)</f>
        <v>2499.7999999999997</v>
      </c>
      <c r="N813" s="198">
        <f t="shared" si="40"/>
        <v>1521.1000000000001</v>
      </c>
      <c r="O813" s="198">
        <f t="shared" si="40"/>
        <v>1703</v>
      </c>
      <c r="P813" s="198">
        <f t="shared" si="40"/>
        <v>0</v>
      </c>
      <c r="Q813" s="198">
        <f t="shared" si="40"/>
        <v>0</v>
      </c>
      <c r="R813" s="323"/>
    </row>
    <row r="814" spans="1:18" ht="76.5">
      <c r="A814" s="323"/>
      <c r="B814" s="273"/>
      <c r="C814" s="328"/>
      <c r="D814" s="239" t="s">
        <v>776</v>
      </c>
      <c r="E814" s="240" t="s">
        <v>252</v>
      </c>
      <c r="F814" s="241" t="s">
        <v>774</v>
      </c>
      <c r="G814" s="240"/>
      <c r="H814" s="331"/>
      <c r="I814" s="331"/>
      <c r="J814" s="339"/>
      <c r="K814" s="339"/>
      <c r="L814" s="198"/>
      <c r="M814" s="198"/>
      <c r="N814" s="198"/>
      <c r="O814" s="198"/>
      <c r="P814" s="198"/>
      <c r="Q814" s="198"/>
      <c r="R814" s="323"/>
    </row>
    <row r="815" spans="1:18" ht="12.75">
      <c r="A815" s="323"/>
      <c r="B815" s="332"/>
      <c r="C815" s="333"/>
      <c r="D815" s="340"/>
      <c r="E815" s="253"/>
      <c r="F815" s="253"/>
      <c r="G815" s="337">
        <v>902</v>
      </c>
      <c r="H815" s="234" t="s">
        <v>97</v>
      </c>
      <c r="I815" s="234" t="s">
        <v>76</v>
      </c>
      <c r="J815" s="288" t="s">
        <v>102</v>
      </c>
      <c r="K815" s="288" t="s">
        <v>114</v>
      </c>
      <c r="L815" s="197">
        <v>2370.5</v>
      </c>
      <c r="M815" s="197">
        <v>2160.6999999999998</v>
      </c>
      <c r="N815" s="197">
        <v>1311.2</v>
      </c>
      <c r="O815" s="197">
        <v>1545</v>
      </c>
      <c r="P815" s="197">
        <v>0</v>
      </c>
      <c r="Q815" s="197">
        <v>0</v>
      </c>
      <c r="R815" s="323"/>
    </row>
    <row r="816" spans="1:18" ht="12.75">
      <c r="A816" s="323"/>
      <c r="B816" s="332"/>
      <c r="C816" s="333"/>
      <c r="D816" s="340"/>
      <c r="E816" s="253"/>
      <c r="F816" s="253"/>
      <c r="G816" s="337">
        <v>902</v>
      </c>
      <c r="H816" s="234" t="s">
        <v>97</v>
      </c>
      <c r="I816" s="234" t="s">
        <v>76</v>
      </c>
      <c r="J816" s="288" t="s">
        <v>871</v>
      </c>
      <c r="K816" s="288" t="s">
        <v>114</v>
      </c>
      <c r="L816" s="197">
        <v>339.1</v>
      </c>
      <c r="M816" s="197">
        <v>339.1</v>
      </c>
      <c r="N816" s="197">
        <v>209.9</v>
      </c>
      <c r="O816" s="197">
        <v>0</v>
      </c>
      <c r="P816" s="197">
        <v>0</v>
      </c>
      <c r="Q816" s="197">
        <v>0</v>
      </c>
      <c r="R816" s="323"/>
    </row>
    <row r="817" spans="1:18" ht="12.75">
      <c r="A817" s="323"/>
      <c r="B817" s="332"/>
      <c r="C817" s="333"/>
      <c r="D817" s="340"/>
      <c r="E817" s="253"/>
      <c r="F817" s="253"/>
      <c r="G817" s="337">
        <v>902</v>
      </c>
      <c r="H817" s="209" t="s">
        <v>75</v>
      </c>
      <c r="I817" s="210" t="s">
        <v>81</v>
      </c>
      <c r="J817" s="211" t="s">
        <v>796</v>
      </c>
      <c r="K817" s="212">
        <v>244</v>
      </c>
      <c r="L817" s="196">
        <v>0</v>
      </c>
      <c r="M817" s="196">
        <v>0</v>
      </c>
      <c r="N817" s="197">
        <v>0</v>
      </c>
      <c r="O817" s="197">
        <v>158</v>
      </c>
      <c r="P817" s="197">
        <v>0</v>
      </c>
      <c r="Q817" s="197">
        <v>0</v>
      </c>
      <c r="R817" s="323"/>
    </row>
    <row r="818" spans="1:18" ht="60.75" customHeight="1">
      <c r="A818" s="323"/>
      <c r="B818" s="273" t="s">
        <v>696</v>
      </c>
      <c r="C818" s="328" t="s">
        <v>764</v>
      </c>
      <c r="D818" s="340"/>
      <c r="E818" s="253"/>
      <c r="F818" s="253"/>
      <c r="G818" s="253"/>
      <c r="H818" s="234"/>
      <c r="I818" s="234"/>
      <c r="J818" s="288"/>
      <c r="K818" s="288"/>
      <c r="L818" s="198">
        <f>L820</f>
        <v>7438.1</v>
      </c>
      <c r="M818" s="198">
        <f t="shared" ref="M818:Q818" si="41">M820</f>
        <v>7438.1</v>
      </c>
      <c r="N818" s="198">
        <f t="shared" si="41"/>
        <v>7473.1</v>
      </c>
      <c r="O818" s="198">
        <f t="shared" si="41"/>
        <v>8744.2999999999993</v>
      </c>
      <c r="P818" s="198">
        <f t="shared" si="41"/>
        <v>0</v>
      </c>
      <c r="Q818" s="198">
        <f t="shared" si="41"/>
        <v>0</v>
      </c>
      <c r="R818" s="323"/>
    </row>
    <row r="819" spans="1:18" ht="51" customHeight="1">
      <c r="A819" s="323"/>
      <c r="B819" s="273"/>
      <c r="C819" s="328"/>
      <c r="D819" s="204" t="s">
        <v>890</v>
      </c>
      <c r="E819" s="240" t="s">
        <v>253</v>
      </c>
      <c r="F819" s="240" t="s">
        <v>891</v>
      </c>
      <c r="G819" s="337"/>
      <c r="H819" s="234"/>
      <c r="I819" s="234"/>
      <c r="J819" s="288"/>
      <c r="K819" s="288"/>
      <c r="L819" s="197"/>
      <c r="M819" s="197"/>
      <c r="N819" s="197"/>
      <c r="O819" s="197"/>
      <c r="P819" s="197"/>
      <c r="Q819" s="197"/>
      <c r="R819" s="323"/>
    </row>
    <row r="820" spans="1:18" ht="12.75">
      <c r="A820" s="323"/>
      <c r="B820" s="273"/>
      <c r="C820" s="328"/>
      <c r="D820" s="340"/>
      <c r="E820" s="253"/>
      <c r="F820" s="253"/>
      <c r="G820" s="337">
        <v>902</v>
      </c>
      <c r="H820" s="234" t="s">
        <v>100</v>
      </c>
      <c r="I820" s="234" t="s">
        <v>75</v>
      </c>
      <c r="J820" s="288" t="s">
        <v>743</v>
      </c>
      <c r="K820" s="288" t="s">
        <v>133</v>
      </c>
      <c r="L820" s="197">
        <v>7438.1</v>
      </c>
      <c r="M820" s="197">
        <v>7438.1</v>
      </c>
      <c r="N820" s="197">
        <v>7473.1</v>
      </c>
      <c r="O820" s="197">
        <v>8744.2999999999993</v>
      </c>
      <c r="P820" s="197">
        <v>0</v>
      </c>
      <c r="Q820" s="197">
        <v>0</v>
      </c>
      <c r="R820" s="323"/>
    </row>
    <row r="821" spans="1:18" ht="12.75">
      <c r="A821" s="323"/>
      <c r="B821" s="226" t="s">
        <v>1210</v>
      </c>
      <c r="C821" s="454" t="s">
        <v>1211</v>
      </c>
      <c r="D821" s="454"/>
      <c r="E821" s="253"/>
      <c r="F821" s="253"/>
      <c r="G821" s="364"/>
      <c r="H821" s="229"/>
      <c r="I821" s="229"/>
      <c r="J821" s="230"/>
      <c r="K821" s="231"/>
      <c r="L821" s="257">
        <f>SUM(L822:L825)</f>
        <v>40967.699999999997</v>
      </c>
      <c r="M821" s="257">
        <f t="shared" ref="M821:Q821" si="42">SUM(M822:M825)</f>
        <v>40967.699999999997</v>
      </c>
      <c r="N821" s="257">
        <f t="shared" si="42"/>
        <v>44870.6</v>
      </c>
      <c r="O821" s="257">
        <f t="shared" si="42"/>
        <v>54040.5</v>
      </c>
      <c r="P821" s="257">
        <f t="shared" si="42"/>
        <v>55493.1</v>
      </c>
      <c r="Q821" s="257">
        <f t="shared" si="42"/>
        <v>32355.300000000003</v>
      </c>
      <c r="R821" s="323"/>
    </row>
    <row r="822" spans="1:18" ht="106.5" customHeight="1">
      <c r="A822" s="323"/>
      <c r="B822" s="273"/>
      <c r="C822" s="328"/>
      <c r="D822" s="213" t="s">
        <v>1212</v>
      </c>
      <c r="E822" s="204" t="s">
        <v>152</v>
      </c>
      <c r="F822" s="204" t="s">
        <v>1213</v>
      </c>
      <c r="G822" s="240">
        <v>925</v>
      </c>
      <c r="H822" s="209" t="s">
        <v>98</v>
      </c>
      <c r="I822" s="209" t="s">
        <v>76</v>
      </c>
      <c r="J822" s="210" t="s">
        <v>1214</v>
      </c>
      <c r="K822" s="212">
        <v>612</v>
      </c>
      <c r="L822" s="196">
        <v>19331.3</v>
      </c>
      <c r="M822" s="196">
        <v>19331.3</v>
      </c>
      <c r="N822" s="196">
        <v>22415.599999999999</v>
      </c>
      <c r="O822" s="196">
        <v>20794.3</v>
      </c>
      <c r="P822" s="196">
        <v>20241.400000000001</v>
      </c>
      <c r="Q822" s="196">
        <v>0</v>
      </c>
      <c r="R822" s="323"/>
    </row>
    <row r="823" spans="1:18" ht="26.45" customHeight="1">
      <c r="A823" s="323"/>
      <c r="B823" s="273"/>
      <c r="C823" s="328"/>
      <c r="D823" s="213" t="s">
        <v>1215</v>
      </c>
      <c r="E823" s="204" t="s">
        <v>152</v>
      </c>
      <c r="F823" s="204" t="s">
        <v>1216</v>
      </c>
      <c r="G823" s="240">
        <v>925</v>
      </c>
      <c r="H823" s="209" t="s">
        <v>98</v>
      </c>
      <c r="I823" s="209" t="s">
        <v>76</v>
      </c>
      <c r="J823" s="210" t="s">
        <v>1217</v>
      </c>
      <c r="K823" s="212">
        <v>612</v>
      </c>
      <c r="L823" s="196">
        <v>15994.9</v>
      </c>
      <c r="M823" s="196">
        <v>15994.9</v>
      </c>
      <c r="N823" s="196">
        <v>12493.1</v>
      </c>
      <c r="O823" s="196">
        <v>19441.5</v>
      </c>
      <c r="P823" s="196">
        <v>20219.099999999999</v>
      </c>
      <c r="Q823" s="196">
        <v>16305.2</v>
      </c>
      <c r="R823" s="323"/>
    </row>
    <row r="824" spans="1:18" ht="26.45" customHeight="1">
      <c r="A824" s="323"/>
      <c r="B824" s="273"/>
      <c r="C824" s="328"/>
      <c r="D824" s="213" t="s">
        <v>1218</v>
      </c>
      <c r="E824" s="204" t="s">
        <v>152</v>
      </c>
      <c r="F824" s="204" t="s">
        <v>1219</v>
      </c>
      <c r="G824" s="240">
        <v>925</v>
      </c>
      <c r="H824" s="209" t="s">
        <v>98</v>
      </c>
      <c r="I824" s="209" t="s">
        <v>76</v>
      </c>
      <c r="J824" s="210" t="s">
        <v>1220</v>
      </c>
      <c r="K824" s="212">
        <v>612</v>
      </c>
      <c r="L824" s="196">
        <v>762.4</v>
      </c>
      <c r="M824" s="196">
        <v>762.4</v>
      </c>
      <c r="N824" s="196">
        <v>976.3</v>
      </c>
      <c r="O824" s="196">
        <v>1255.0999999999999</v>
      </c>
      <c r="P824" s="196">
        <v>1282.5</v>
      </c>
      <c r="Q824" s="196">
        <v>1389.4</v>
      </c>
      <c r="R824" s="323"/>
    </row>
    <row r="825" spans="1:18" ht="26.45" customHeight="1">
      <c r="A825" s="323"/>
      <c r="B825" s="273"/>
      <c r="C825" s="328"/>
      <c r="D825" s="213" t="s">
        <v>1218</v>
      </c>
      <c r="E825" s="204" t="s">
        <v>152</v>
      </c>
      <c r="F825" s="204" t="s">
        <v>1219</v>
      </c>
      <c r="G825" s="240">
        <v>925</v>
      </c>
      <c r="H825" s="209" t="s">
        <v>98</v>
      </c>
      <c r="I825" s="210" t="s">
        <v>76</v>
      </c>
      <c r="J825" s="210" t="s">
        <v>1221</v>
      </c>
      <c r="K825" s="212">
        <v>612</v>
      </c>
      <c r="L825" s="196">
        <v>4879.1000000000004</v>
      </c>
      <c r="M825" s="196">
        <v>4879.1000000000004</v>
      </c>
      <c r="N825" s="196">
        <v>8985.6</v>
      </c>
      <c r="O825" s="196">
        <v>12549.6</v>
      </c>
      <c r="P825" s="196">
        <v>13750.1</v>
      </c>
      <c r="Q825" s="196">
        <v>14660.7</v>
      </c>
      <c r="R825" s="323"/>
    </row>
    <row r="826" spans="1:18" ht="23.25" customHeight="1">
      <c r="A826" s="323"/>
      <c r="B826" s="448" t="s">
        <v>726</v>
      </c>
      <c r="C826" s="448"/>
      <c r="D826" s="448"/>
      <c r="E826" s="448"/>
      <c r="F826" s="448"/>
      <c r="G826" s="448"/>
      <c r="H826" s="448"/>
      <c r="I826" s="448"/>
      <c r="J826" s="448"/>
      <c r="K826" s="448"/>
      <c r="L826" s="448"/>
      <c r="M826" s="448"/>
      <c r="N826" s="448"/>
      <c r="O826" s="448"/>
      <c r="P826" s="448"/>
      <c r="Q826" s="448"/>
      <c r="R826" s="323"/>
    </row>
    <row r="827" spans="1:18" ht="10.5" customHeight="1">
      <c r="A827" s="323"/>
      <c r="B827" s="326" t="s">
        <v>1345</v>
      </c>
      <c r="C827" s="328"/>
      <c r="D827" s="340"/>
      <c r="E827" s="253"/>
      <c r="F827" s="253"/>
      <c r="G827" s="253"/>
      <c r="H827" s="234"/>
      <c r="I827" s="234"/>
      <c r="J827" s="288"/>
      <c r="K827" s="288"/>
      <c r="L827" s="198">
        <f>L828+L848+L844</f>
        <v>41178</v>
      </c>
      <c r="M827" s="198">
        <f t="shared" ref="M827:Q827" si="43">M828+M848+M844</f>
        <v>41006.699999999997</v>
      </c>
      <c r="N827" s="198">
        <f t="shared" si="43"/>
        <v>29651.199999999997</v>
      </c>
      <c r="O827" s="198">
        <f t="shared" si="43"/>
        <v>7545.7</v>
      </c>
      <c r="P827" s="198">
        <f t="shared" si="43"/>
        <v>6565.5</v>
      </c>
      <c r="Q827" s="198">
        <f t="shared" si="43"/>
        <v>6577.7000000000007</v>
      </c>
      <c r="R827" s="323"/>
    </row>
    <row r="828" spans="1:18" ht="10.5" customHeight="1">
      <c r="A828" s="323"/>
      <c r="B828" s="326" t="s">
        <v>1290</v>
      </c>
      <c r="C828" s="350" t="s">
        <v>1291</v>
      </c>
      <c r="D828" s="354"/>
      <c r="E828" s="253"/>
      <c r="F828" s="253"/>
      <c r="G828" s="253"/>
      <c r="H828" s="287"/>
      <c r="I828" s="287"/>
      <c r="J828" s="289"/>
      <c r="K828" s="287"/>
      <c r="L828" s="257">
        <f>SUM(L834:L843)</f>
        <v>9513.4999999999982</v>
      </c>
      <c r="M828" s="257">
        <f t="shared" ref="M828:Q828" si="44">SUM(M834:M843)</f>
        <v>9420.5999999999985</v>
      </c>
      <c r="N828" s="257">
        <f t="shared" si="44"/>
        <v>14230.999999999998</v>
      </c>
      <c r="O828" s="257">
        <f t="shared" si="44"/>
        <v>4699</v>
      </c>
      <c r="P828" s="257">
        <f t="shared" si="44"/>
        <v>4730.9000000000005</v>
      </c>
      <c r="Q828" s="257">
        <f t="shared" si="44"/>
        <v>4743.1000000000004</v>
      </c>
      <c r="R828" s="323"/>
    </row>
    <row r="829" spans="1:18" ht="10.5" customHeight="1">
      <c r="A829" s="323"/>
      <c r="B829" s="326"/>
      <c r="C829" s="353"/>
      <c r="D829" s="355" t="s">
        <v>305</v>
      </c>
      <c r="E829" s="253"/>
      <c r="F829" s="263" t="s">
        <v>306</v>
      </c>
      <c r="G829" s="253"/>
      <c r="H829" s="287"/>
      <c r="I829" s="287"/>
      <c r="J829" s="289"/>
      <c r="K829" s="287"/>
      <c r="L829" s="218"/>
      <c r="M829" s="218"/>
      <c r="N829" s="218"/>
      <c r="O829" s="218"/>
      <c r="P829" s="218"/>
      <c r="Q829" s="218"/>
      <c r="R829" s="323"/>
    </row>
    <row r="830" spans="1:18" ht="10.5" customHeight="1">
      <c r="A830" s="323"/>
      <c r="B830" s="326"/>
      <c r="C830" s="353"/>
      <c r="D830" s="242" t="s">
        <v>1267</v>
      </c>
      <c r="E830" s="351" t="s">
        <v>252</v>
      </c>
      <c r="F830" s="351" t="s">
        <v>1268</v>
      </c>
      <c r="G830" s="253"/>
      <c r="H830" s="287"/>
      <c r="I830" s="287"/>
      <c r="J830" s="289"/>
      <c r="K830" s="287"/>
      <c r="L830" s="218"/>
      <c r="M830" s="218"/>
      <c r="N830" s="218"/>
      <c r="O830" s="218"/>
      <c r="P830" s="218"/>
      <c r="Q830" s="218"/>
      <c r="R830" s="323"/>
    </row>
    <row r="831" spans="1:18" ht="10.5" customHeight="1">
      <c r="A831" s="323"/>
      <c r="B831" s="326"/>
      <c r="C831" s="353"/>
      <c r="D831" s="247" t="s">
        <v>1269</v>
      </c>
      <c r="E831" s="240" t="s">
        <v>152</v>
      </c>
      <c r="F831" s="240" t="s">
        <v>1270</v>
      </c>
      <c r="G831" s="253"/>
      <c r="H831" s="287"/>
      <c r="I831" s="287"/>
      <c r="J831" s="289"/>
      <c r="K831" s="287"/>
      <c r="L831" s="218"/>
      <c r="M831" s="218"/>
      <c r="N831" s="218"/>
      <c r="O831" s="218"/>
      <c r="P831" s="218"/>
      <c r="Q831" s="218"/>
      <c r="R831" s="323"/>
    </row>
    <row r="832" spans="1:18" ht="10.5" customHeight="1">
      <c r="A832" s="323"/>
      <c r="B832" s="326"/>
      <c r="C832" s="353"/>
      <c r="D832" s="244" t="s">
        <v>1271</v>
      </c>
      <c r="E832" s="240" t="s">
        <v>252</v>
      </c>
      <c r="F832" s="208" t="s">
        <v>1272</v>
      </c>
      <c r="G832" s="253"/>
      <c r="H832" s="287"/>
      <c r="I832" s="287"/>
      <c r="J832" s="289"/>
      <c r="K832" s="287"/>
      <c r="L832" s="218"/>
      <c r="M832" s="218"/>
      <c r="N832" s="218"/>
      <c r="O832" s="218"/>
      <c r="P832" s="218"/>
      <c r="Q832" s="218"/>
      <c r="R832" s="323"/>
    </row>
    <row r="833" spans="1:18" ht="10.5" customHeight="1">
      <c r="A833" s="323"/>
      <c r="B833" s="326"/>
      <c r="C833" s="353"/>
      <c r="D833" s="244" t="s">
        <v>1275</v>
      </c>
      <c r="E833" s="266" t="s">
        <v>163</v>
      </c>
      <c r="F833" s="266" t="s">
        <v>1276</v>
      </c>
      <c r="G833" s="253"/>
      <c r="H833" s="287"/>
      <c r="I833" s="287"/>
      <c r="J833" s="289"/>
      <c r="K833" s="287"/>
      <c r="L833" s="218"/>
      <c r="M833" s="218"/>
      <c r="N833" s="218"/>
      <c r="O833" s="218"/>
      <c r="P833" s="218"/>
      <c r="Q833" s="218"/>
      <c r="R833" s="323"/>
    </row>
    <row r="834" spans="1:18" ht="10.5" customHeight="1">
      <c r="A834" s="323"/>
      <c r="B834" s="326"/>
      <c r="C834" s="353"/>
      <c r="D834" s="354"/>
      <c r="E834" s="253"/>
      <c r="F834" s="253"/>
      <c r="G834" s="253">
        <v>926</v>
      </c>
      <c r="H834" s="210" t="s">
        <v>96</v>
      </c>
      <c r="I834" s="210" t="s">
        <v>75</v>
      </c>
      <c r="J834" s="248" t="s">
        <v>299</v>
      </c>
      <c r="K834" s="271" t="s">
        <v>112</v>
      </c>
      <c r="L834" s="196">
        <v>6693.8</v>
      </c>
      <c r="M834" s="196">
        <v>6600.9</v>
      </c>
      <c r="N834" s="218">
        <v>5575</v>
      </c>
      <c r="O834" s="218">
        <v>4615.6000000000004</v>
      </c>
      <c r="P834" s="218">
        <v>4615.6000000000004</v>
      </c>
      <c r="Q834" s="218">
        <v>4615.6000000000004</v>
      </c>
      <c r="R834" s="323"/>
    </row>
    <row r="835" spans="1:18" ht="10.5" customHeight="1">
      <c r="A835" s="323"/>
      <c r="B835" s="326"/>
      <c r="C835" s="353"/>
      <c r="D835" s="354"/>
      <c r="E835" s="253"/>
      <c r="F835" s="253"/>
      <c r="G835" s="253">
        <v>926</v>
      </c>
      <c r="H835" s="210" t="s">
        <v>96</v>
      </c>
      <c r="I835" s="210" t="s">
        <v>75</v>
      </c>
      <c r="J835" s="248" t="s">
        <v>314</v>
      </c>
      <c r="K835" s="271" t="s">
        <v>113</v>
      </c>
      <c r="L835" s="218">
        <v>234.9</v>
      </c>
      <c r="M835" s="218">
        <v>234.9</v>
      </c>
      <c r="N835" s="218">
        <v>0</v>
      </c>
      <c r="O835" s="218">
        <v>0</v>
      </c>
      <c r="P835" s="218">
        <v>0</v>
      </c>
      <c r="Q835" s="218">
        <v>0</v>
      </c>
      <c r="R835" s="323"/>
    </row>
    <row r="836" spans="1:18" ht="10.5" customHeight="1">
      <c r="A836" s="323"/>
      <c r="B836" s="326"/>
      <c r="C836" s="353"/>
      <c r="D836" s="354"/>
      <c r="E836" s="253"/>
      <c r="F836" s="253"/>
      <c r="G836" s="253">
        <v>926</v>
      </c>
      <c r="H836" s="210" t="s">
        <v>96</v>
      </c>
      <c r="I836" s="210" t="s">
        <v>75</v>
      </c>
      <c r="J836" s="248" t="s">
        <v>302</v>
      </c>
      <c r="K836" s="271" t="s">
        <v>113</v>
      </c>
      <c r="L836" s="196">
        <v>34.9</v>
      </c>
      <c r="M836" s="196">
        <v>34.9</v>
      </c>
      <c r="N836" s="218">
        <v>47.9</v>
      </c>
      <c r="O836" s="218">
        <v>33.4</v>
      </c>
      <c r="P836" s="218">
        <v>55.3</v>
      </c>
      <c r="Q836" s="218">
        <v>57.5</v>
      </c>
      <c r="R836" s="323"/>
    </row>
    <row r="837" spans="1:18" ht="10.5" customHeight="1">
      <c r="A837" s="323"/>
      <c r="B837" s="326"/>
      <c r="C837" s="353"/>
      <c r="D837" s="354"/>
      <c r="E837" s="253"/>
      <c r="F837" s="253"/>
      <c r="G837" s="253">
        <v>926</v>
      </c>
      <c r="H837" s="210" t="s">
        <v>96</v>
      </c>
      <c r="I837" s="210" t="s">
        <v>75</v>
      </c>
      <c r="J837" s="248" t="s">
        <v>1292</v>
      </c>
      <c r="K837" s="271" t="s">
        <v>113</v>
      </c>
      <c r="L837" s="196">
        <v>1211.0999999999999</v>
      </c>
      <c r="M837" s="196">
        <v>1211.0999999999999</v>
      </c>
      <c r="N837" s="218">
        <v>0</v>
      </c>
      <c r="O837" s="218">
        <v>0</v>
      </c>
      <c r="P837" s="218">
        <v>0</v>
      </c>
      <c r="Q837" s="218">
        <v>0</v>
      </c>
      <c r="R837" s="323"/>
    </row>
    <row r="838" spans="1:18" ht="10.5" customHeight="1">
      <c r="A838" s="323"/>
      <c r="B838" s="326"/>
      <c r="C838" s="353"/>
      <c r="D838" s="354"/>
      <c r="E838" s="253"/>
      <c r="F838" s="253"/>
      <c r="G838" s="253">
        <v>926</v>
      </c>
      <c r="H838" s="210" t="s">
        <v>96</v>
      </c>
      <c r="I838" s="210" t="s">
        <v>75</v>
      </c>
      <c r="J838" s="248" t="s">
        <v>313</v>
      </c>
      <c r="K838" s="271" t="s">
        <v>113</v>
      </c>
      <c r="L838" s="196">
        <v>0</v>
      </c>
      <c r="M838" s="196">
        <v>0</v>
      </c>
      <c r="N838" s="218">
        <v>1000</v>
      </c>
      <c r="O838" s="218">
        <v>0</v>
      </c>
      <c r="P838" s="218">
        <v>0</v>
      </c>
      <c r="Q838" s="218">
        <v>0</v>
      </c>
      <c r="R838" s="323"/>
    </row>
    <row r="839" spans="1:18" ht="10.5" customHeight="1">
      <c r="A839" s="323"/>
      <c r="B839" s="326"/>
      <c r="C839" s="353"/>
      <c r="D839" s="354"/>
      <c r="E839" s="253"/>
      <c r="F839" s="253"/>
      <c r="G839" s="253">
        <v>926</v>
      </c>
      <c r="H839" s="210" t="s">
        <v>96</v>
      </c>
      <c r="I839" s="210" t="s">
        <v>75</v>
      </c>
      <c r="J839" s="248" t="s">
        <v>1293</v>
      </c>
      <c r="K839" s="271" t="s">
        <v>113</v>
      </c>
      <c r="L839" s="218">
        <v>540</v>
      </c>
      <c r="M839" s="218">
        <v>540</v>
      </c>
      <c r="N839" s="218">
        <v>155.19999999999999</v>
      </c>
      <c r="O839" s="218">
        <v>0</v>
      </c>
      <c r="P839" s="218">
        <v>0</v>
      </c>
      <c r="Q839" s="218">
        <v>0</v>
      </c>
      <c r="R839" s="323"/>
    </row>
    <row r="840" spans="1:18" ht="10.5" customHeight="1">
      <c r="A840" s="323"/>
      <c r="B840" s="326"/>
      <c r="C840" s="353"/>
      <c r="D840" s="354"/>
      <c r="E840" s="253"/>
      <c r="F840" s="253"/>
      <c r="G840" s="253">
        <v>926</v>
      </c>
      <c r="H840" s="210" t="s">
        <v>96</v>
      </c>
      <c r="I840" s="210" t="s">
        <v>75</v>
      </c>
      <c r="J840" s="246" t="s">
        <v>1294</v>
      </c>
      <c r="K840" s="271" t="s">
        <v>113</v>
      </c>
      <c r="L840" s="218">
        <v>0</v>
      </c>
      <c r="M840" s="218">
        <v>0</v>
      </c>
      <c r="N840" s="218">
        <v>2798</v>
      </c>
      <c r="O840" s="218">
        <v>0</v>
      </c>
      <c r="P840" s="218">
        <v>0</v>
      </c>
      <c r="Q840" s="218">
        <v>0</v>
      </c>
      <c r="R840" s="323"/>
    </row>
    <row r="841" spans="1:18" ht="10.5" customHeight="1">
      <c r="A841" s="323"/>
      <c r="B841" s="326"/>
      <c r="C841" s="353"/>
      <c r="D841" s="354"/>
      <c r="E841" s="253"/>
      <c r="F841" s="253"/>
      <c r="G841" s="253">
        <v>926</v>
      </c>
      <c r="H841" s="210" t="s">
        <v>96</v>
      </c>
      <c r="I841" s="210" t="s">
        <v>75</v>
      </c>
      <c r="J841" s="248" t="s">
        <v>1295</v>
      </c>
      <c r="K841" s="271" t="s">
        <v>113</v>
      </c>
      <c r="L841" s="218">
        <v>0</v>
      </c>
      <c r="M841" s="218">
        <v>0</v>
      </c>
      <c r="N841" s="218">
        <v>4512</v>
      </c>
      <c r="O841" s="218">
        <v>0</v>
      </c>
      <c r="P841" s="218">
        <v>0</v>
      </c>
      <c r="Q841" s="218">
        <v>0</v>
      </c>
      <c r="R841" s="323"/>
    </row>
    <row r="842" spans="1:18" ht="10.5" customHeight="1">
      <c r="A842" s="323"/>
      <c r="B842" s="326"/>
      <c r="C842" s="353"/>
      <c r="D842" s="354"/>
      <c r="E842" s="253"/>
      <c r="F842" s="253"/>
      <c r="G842" s="253">
        <v>926</v>
      </c>
      <c r="H842" s="210" t="s">
        <v>96</v>
      </c>
      <c r="I842" s="210" t="s">
        <v>75</v>
      </c>
      <c r="J842" s="248" t="s">
        <v>300</v>
      </c>
      <c r="K842" s="271" t="s">
        <v>112</v>
      </c>
      <c r="L842" s="218">
        <v>0</v>
      </c>
      <c r="M842" s="218">
        <v>0</v>
      </c>
      <c r="N842" s="218">
        <v>92.9</v>
      </c>
      <c r="O842" s="218">
        <v>0</v>
      </c>
      <c r="P842" s="218">
        <v>0</v>
      </c>
      <c r="Q842" s="218">
        <v>0</v>
      </c>
      <c r="R842" s="323"/>
    </row>
    <row r="843" spans="1:18" ht="10.5" customHeight="1">
      <c r="A843" s="323"/>
      <c r="B843" s="326"/>
      <c r="C843" s="353"/>
      <c r="D843" s="354"/>
      <c r="E843" s="253"/>
      <c r="F843" s="253"/>
      <c r="G843" s="253">
        <v>926</v>
      </c>
      <c r="H843" s="210" t="s">
        <v>96</v>
      </c>
      <c r="I843" s="210" t="s">
        <v>75</v>
      </c>
      <c r="J843" s="246" t="s">
        <v>704</v>
      </c>
      <c r="K843" s="271" t="s">
        <v>113</v>
      </c>
      <c r="L843" s="218">
        <v>798.8</v>
      </c>
      <c r="M843" s="218">
        <v>798.8</v>
      </c>
      <c r="N843" s="218">
        <v>50</v>
      </c>
      <c r="O843" s="218">
        <v>50</v>
      </c>
      <c r="P843" s="218">
        <v>60</v>
      </c>
      <c r="Q843" s="218">
        <v>70</v>
      </c>
      <c r="R843" s="323"/>
    </row>
    <row r="844" spans="1:18" ht="87.6" customHeight="1">
      <c r="A844" s="323"/>
      <c r="B844" s="273" t="s">
        <v>815</v>
      </c>
      <c r="C844" s="328" t="s">
        <v>816</v>
      </c>
      <c r="D844" s="340"/>
      <c r="E844" s="253"/>
      <c r="F844" s="253"/>
      <c r="G844" s="337"/>
      <c r="H844" s="234"/>
      <c r="I844" s="234"/>
      <c r="J844" s="238"/>
      <c r="K844" s="288"/>
      <c r="L844" s="198">
        <f>L847</f>
        <v>10000</v>
      </c>
      <c r="M844" s="198">
        <f>M847</f>
        <v>10000</v>
      </c>
      <c r="N844" s="198">
        <f>N847</f>
        <v>0</v>
      </c>
      <c r="O844" s="198">
        <f t="shared" ref="O844:Q844" si="45">O847</f>
        <v>0</v>
      </c>
      <c r="P844" s="198">
        <f t="shared" si="45"/>
        <v>0</v>
      </c>
      <c r="Q844" s="198">
        <f t="shared" si="45"/>
        <v>0</v>
      </c>
      <c r="R844" s="323"/>
    </row>
    <row r="845" spans="1:18" ht="51" customHeight="1">
      <c r="A845" s="323"/>
      <c r="B845" s="273"/>
      <c r="C845" s="328"/>
      <c r="D845" s="208" t="s">
        <v>777</v>
      </c>
      <c r="E845" s="208" t="s">
        <v>252</v>
      </c>
      <c r="F845" s="208" t="s">
        <v>778</v>
      </c>
      <c r="G845" s="337"/>
      <c r="H845" s="234"/>
      <c r="I845" s="234"/>
      <c r="J845" s="238"/>
      <c r="K845" s="288"/>
      <c r="L845" s="197"/>
      <c r="M845" s="197"/>
      <c r="N845" s="197"/>
      <c r="O845" s="197"/>
      <c r="P845" s="197"/>
      <c r="Q845" s="197"/>
      <c r="R845" s="323"/>
    </row>
    <row r="846" spans="1:18" ht="51" customHeight="1">
      <c r="A846" s="323"/>
      <c r="B846" s="273"/>
      <c r="C846" s="328"/>
      <c r="D846" s="208" t="s">
        <v>1058</v>
      </c>
      <c r="E846" s="208" t="s">
        <v>252</v>
      </c>
      <c r="F846" s="208" t="s">
        <v>1043</v>
      </c>
      <c r="G846" s="337"/>
      <c r="H846" s="234"/>
      <c r="I846" s="234"/>
      <c r="J846" s="238"/>
      <c r="K846" s="288"/>
      <c r="L846" s="197"/>
      <c r="M846" s="197"/>
      <c r="N846" s="197"/>
      <c r="O846" s="197"/>
      <c r="P846" s="197"/>
      <c r="Q846" s="197"/>
      <c r="R846" s="323"/>
    </row>
    <row r="847" spans="1:18" ht="13.5" customHeight="1">
      <c r="A847" s="323"/>
      <c r="B847" s="273"/>
      <c r="C847" s="328"/>
      <c r="D847" s="340"/>
      <c r="E847" s="253"/>
      <c r="F847" s="253"/>
      <c r="G847" s="337">
        <v>902</v>
      </c>
      <c r="H847" s="234" t="s">
        <v>84</v>
      </c>
      <c r="I847" s="234" t="s">
        <v>75</v>
      </c>
      <c r="J847" s="238" t="s">
        <v>817</v>
      </c>
      <c r="K847" s="288" t="s">
        <v>818</v>
      </c>
      <c r="L847" s="197">
        <v>10000</v>
      </c>
      <c r="M847" s="197">
        <v>10000</v>
      </c>
      <c r="N847" s="197">
        <v>0</v>
      </c>
      <c r="O847" s="197">
        <v>0</v>
      </c>
      <c r="P847" s="197">
        <v>0</v>
      </c>
      <c r="Q847" s="197">
        <v>0</v>
      </c>
      <c r="R847" s="323"/>
    </row>
    <row r="848" spans="1:18" ht="77.25" customHeight="1">
      <c r="A848" s="323"/>
      <c r="B848" s="273">
        <v>303030002</v>
      </c>
      <c r="C848" s="328" t="s">
        <v>940</v>
      </c>
      <c r="D848" s="338"/>
      <c r="E848" s="319"/>
      <c r="F848" s="319"/>
      <c r="G848" s="319"/>
      <c r="H848" s="331"/>
      <c r="I848" s="331"/>
      <c r="J848" s="339"/>
      <c r="K848" s="339"/>
      <c r="L848" s="198">
        <f>SUM(L852:L866)</f>
        <v>21664.5</v>
      </c>
      <c r="M848" s="198">
        <f t="shared" ref="M848:Q848" si="46">SUM(M852:M866)</f>
        <v>21586.1</v>
      </c>
      <c r="N848" s="198">
        <f t="shared" si="46"/>
        <v>15420.2</v>
      </c>
      <c r="O848" s="198">
        <f t="shared" si="46"/>
        <v>2846.7</v>
      </c>
      <c r="P848" s="198">
        <f t="shared" si="46"/>
        <v>1834.6</v>
      </c>
      <c r="Q848" s="198">
        <f t="shared" si="46"/>
        <v>1834.6</v>
      </c>
      <c r="R848" s="323"/>
    </row>
    <row r="849" spans="1:18" ht="153">
      <c r="A849" s="323"/>
      <c r="B849" s="332"/>
      <c r="C849" s="333"/>
      <c r="D849" s="344" t="s">
        <v>892</v>
      </c>
      <c r="E849" s="240" t="s">
        <v>252</v>
      </c>
      <c r="F849" s="240" t="s">
        <v>1059</v>
      </c>
      <c r="G849" s="337"/>
      <c r="H849" s="234"/>
      <c r="I849" s="234"/>
      <c r="J849" s="288"/>
      <c r="K849" s="288"/>
      <c r="L849" s="197"/>
      <c r="M849" s="197"/>
      <c r="N849" s="197"/>
      <c r="O849" s="197"/>
      <c r="P849" s="197"/>
      <c r="Q849" s="197"/>
      <c r="R849" s="323"/>
    </row>
    <row r="850" spans="1:18" ht="76.5">
      <c r="A850" s="323"/>
      <c r="B850" s="332"/>
      <c r="C850" s="333"/>
      <c r="D850" s="204" t="s">
        <v>890</v>
      </c>
      <c r="E850" s="240" t="s">
        <v>253</v>
      </c>
      <c r="F850" s="240" t="s">
        <v>891</v>
      </c>
      <c r="G850" s="337"/>
      <c r="H850" s="234"/>
      <c r="I850" s="234"/>
      <c r="J850" s="288"/>
      <c r="K850" s="288"/>
      <c r="L850" s="197"/>
      <c r="M850" s="197"/>
      <c r="N850" s="197"/>
      <c r="O850" s="197"/>
      <c r="P850" s="197"/>
      <c r="Q850" s="197"/>
      <c r="R850" s="323"/>
    </row>
    <row r="851" spans="1:18" ht="89.25">
      <c r="A851" s="323"/>
      <c r="B851" s="332"/>
      <c r="C851" s="333"/>
      <c r="D851" s="247" t="s">
        <v>731</v>
      </c>
      <c r="E851" s="240" t="s">
        <v>152</v>
      </c>
      <c r="F851" s="240" t="s">
        <v>694</v>
      </c>
      <c r="G851" s="337"/>
      <c r="H851" s="234"/>
      <c r="I851" s="234"/>
      <c r="J851" s="288"/>
      <c r="K851" s="288"/>
      <c r="L851" s="197"/>
      <c r="M851" s="197"/>
      <c r="N851" s="197"/>
      <c r="O851" s="197"/>
      <c r="P851" s="197"/>
      <c r="Q851" s="197"/>
      <c r="R851" s="323"/>
    </row>
    <row r="852" spans="1:18" ht="12.75">
      <c r="A852" s="323"/>
      <c r="B852" s="332"/>
      <c r="C852" s="333"/>
      <c r="D852" s="204"/>
      <c r="E852" s="240"/>
      <c r="F852" s="240"/>
      <c r="G852" s="337">
        <v>902</v>
      </c>
      <c r="H852" s="234" t="s">
        <v>100</v>
      </c>
      <c r="I852" s="234" t="s">
        <v>77</v>
      </c>
      <c r="J852" s="288" t="s">
        <v>996</v>
      </c>
      <c r="K852" s="288" t="s">
        <v>813</v>
      </c>
      <c r="L852" s="197">
        <v>0</v>
      </c>
      <c r="M852" s="197">
        <v>0</v>
      </c>
      <c r="N852" s="197">
        <v>71.7</v>
      </c>
      <c r="O852" s="197">
        <v>0</v>
      </c>
      <c r="P852" s="197">
        <v>0</v>
      </c>
      <c r="Q852" s="197">
        <v>0</v>
      </c>
      <c r="R852" s="323"/>
    </row>
    <row r="853" spans="1:18" ht="12.75">
      <c r="A853" s="323"/>
      <c r="B853" s="332"/>
      <c r="C853" s="333"/>
      <c r="D853" s="204"/>
      <c r="E853" s="240"/>
      <c r="F853" s="240"/>
      <c r="G853" s="337">
        <v>902</v>
      </c>
      <c r="H853" s="234" t="s">
        <v>100</v>
      </c>
      <c r="I853" s="234" t="s">
        <v>77</v>
      </c>
      <c r="J853" s="288" t="s">
        <v>993</v>
      </c>
      <c r="K853" s="288" t="s">
        <v>994</v>
      </c>
      <c r="L853" s="197">
        <v>0</v>
      </c>
      <c r="M853" s="197">
        <v>0</v>
      </c>
      <c r="N853" s="197">
        <v>40</v>
      </c>
      <c r="O853" s="197">
        <v>0</v>
      </c>
      <c r="P853" s="197">
        <v>0</v>
      </c>
      <c r="Q853" s="197">
        <v>0</v>
      </c>
      <c r="R853" s="323"/>
    </row>
    <row r="854" spans="1:18" ht="12.75">
      <c r="A854" s="323"/>
      <c r="B854" s="332"/>
      <c r="C854" s="333"/>
      <c r="D854" s="344"/>
      <c r="E854" s="240"/>
      <c r="F854" s="240"/>
      <c r="G854" s="337">
        <v>902</v>
      </c>
      <c r="H854" s="234" t="s">
        <v>100</v>
      </c>
      <c r="I854" s="234" t="s">
        <v>77</v>
      </c>
      <c r="J854" s="288" t="s">
        <v>874</v>
      </c>
      <c r="K854" s="288" t="s">
        <v>290</v>
      </c>
      <c r="L854" s="197">
        <v>325</v>
      </c>
      <c r="M854" s="197">
        <v>325</v>
      </c>
      <c r="N854" s="197">
        <v>0</v>
      </c>
      <c r="O854" s="197">
        <v>0</v>
      </c>
      <c r="P854" s="197">
        <v>0</v>
      </c>
      <c r="Q854" s="197">
        <v>0</v>
      </c>
      <c r="R854" s="323"/>
    </row>
    <row r="855" spans="1:18" ht="12.75">
      <c r="A855" s="323"/>
      <c r="B855" s="332"/>
      <c r="C855" s="333"/>
      <c r="D855" s="344"/>
      <c r="E855" s="240"/>
      <c r="F855" s="240"/>
      <c r="G855" s="337">
        <v>902</v>
      </c>
      <c r="H855" s="234" t="s">
        <v>100</v>
      </c>
      <c r="I855" s="234" t="s">
        <v>77</v>
      </c>
      <c r="J855" s="288" t="s">
        <v>873</v>
      </c>
      <c r="K855" s="288" t="s">
        <v>813</v>
      </c>
      <c r="L855" s="197">
        <v>790.1</v>
      </c>
      <c r="M855" s="197">
        <v>711.8</v>
      </c>
      <c r="N855" s="197">
        <v>925.2</v>
      </c>
      <c r="O855" s="197">
        <v>1025.3</v>
      </c>
      <c r="P855" s="197">
        <v>0</v>
      </c>
      <c r="Q855" s="197">
        <v>0</v>
      </c>
      <c r="R855" s="323"/>
    </row>
    <row r="856" spans="1:18" ht="12.75">
      <c r="A856" s="323"/>
      <c r="B856" s="332"/>
      <c r="C856" s="333"/>
      <c r="D856" s="344"/>
      <c r="E856" s="240"/>
      <c r="F856" s="240"/>
      <c r="G856" s="337">
        <v>902</v>
      </c>
      <c r="H856" s="234" t="s">
        <v>100</v>
      </c>
      <c r="I856" s="234" t="s">
        <v>77</v>
      </c>
      <c r="J856" s="288" t="s">
        <v>872</v>
      </c>
      <c r="K856" s="288" t="s">
        <v>813</v>
      </c>
      <c r="L856" s="197">
        <v>8200</v>
      </c>
      <c r="M856" s="197">
        <v>8200</v>
      </c>
      <c r="N856" s="197">
        <v>6300</v>
      </c>
      <c r="O856" s="197">
        <v>0</v>
      </c>
      <c r="P856" s="197">
        <v>0</v>
      </c>
      <c r="Q856" s="197">
        <v>0</v>
      </c>
      <c r="R856" s="323"/>
    </row>
    <row r="857" spans="1:18" ht="12.75">
      <c r="A857" s="323"/>
      <c r="B857" s="332"/>
      <c r="C857" s="333"/>
      <c r="D857" s="344"/>
      <c r="E857" s="240"/>
      <c r="F857" s="240"/>
      <c r="G857" s="337">
        <v>902</v>
      </c>
      <c r="H857" s="234" t="s">
        <v>100</v>
      </c>
      <c r="I857" s="234" t="s">
        <v>77</v>
      </c>
      <c r="J857" s="288" t="s">
        <v>995</v>
      </c>
      <c r="K857" s="288" t="s">
        <v>946</v>
      </c>
      <c r="L857" s="197">
        <v>0</v>
      </c>
      <c r="M857" s="197">
        <v>0</v>
      </c>
      <c r="N857" s="197">
        <v>1982.2</v>
      </c>
      <c r="O857" s="197">
        <v>0</v>
      </c>
      <c r="P857" s="197">
        <v>0</v>
      </c>
      <c r="Q857" s="197">
        <v>0</v>
      </c>
      <c r="R857" s="323"/>
    </row>
    <row r="858" spans="1:18" ht="12.75">
      <c r="A858" s="323"/>
      <c r="B858" s="332"/>
      <c r="C858" s="333"/>
      <c r="D858" s="344"/>
      <c r="E858" s="240"/>
      <c r="F858" s="240"/>
      <c r="G858" s="337">
        <v>902</v>
      </c>
      <c r="H858" s="234" t="s">
        <v>100</v>
      </c>
      <c r="I858" s="234" t="s">
        <v>77</v>
      </c>
      <c r="J858" s="288" t="s">
        <v>814</v>
      </c>
      <c r="K858" s="288" t="s">
        <v>813</v>
      </c>
      <c r="L858" s="197">
        <v>1140</v>
      </c>
      <c r="M858" s="197">
        <v>1140</v>
      </c>
      <c r="N858" s="197">
        <v>1080</v>
      </c>
      <c r="O858" s="197">
        <v>0</v>
      </c>
      <c r="P858" s="197">
        <v>0</v>
      </c>
      <c r="Q858" s="197">
        <v>0</v>
      </c>
      <c r="R858" s="323"/>
    </row>
    <row r="859" spans="1:18" ht="12.75">
      <c r="A859" s="323"/>
      <c r="B859" s="332"/>
      <c r="C859" s="333"/>
      <c r="D859" s="344"/>
      <c r="E859" s="240"/>
      <c r="F859" s="240"/>
      <c r="G859" s="337">
        <v>902</v>
      </c>
      <c r="H859" s="234" t="s">
        <v>100</v>
      </c>
      <c r="I859" s="234" t="s">
        <v>77</v>
      </c>
      <c r="J859" s="288" t="s">
        <v>812</v>
      </c>
      <c r="K859" s="288" t="s">
        <v>290</v>
      </c>
      <c r="L859" s="197">
        <v>125</v>
      </c>
      <c r="M859" s="197">
        <v>125</v>
      </c>
      <c r="N859" s="197">
        <v>0</v>
      </c>
      <c r="O859" s="197">
        <v>0</v>
      </c>
      <c r="P859" s="197">
        <v>0</v>
      </c>
      <c r="Q859" s="197">
        <v>0</v>
      </c>
      <c r="R859" s="323"/>
    </row>
    <row r="860" spans="1:18" ht="12.75">
      <c r="A860" s="323"/>
      <c r="B860" s="332"/>
      <c r="C860" s="333"/>
      <c r="D860" s="344"/>
      <c r="E860" s="240"/>
      <c r="F860" s="240"/>
      <c r="G860" s="337">
        <v>902</v>
      </c>
      <c r="H860" s="234" t="s">
        <v>100</v>
      </c>
      <c r="I860" s="234" t="s">
        <v>77</v>
      </c>
      <c r="J860" s="288" t="s">
        <v>945</v>
      </c>
      <c r="K860" s="288" t="s">
        <v>946</v>
      </c>
      <c r="L860" s="197">
        <v>705</v>
      </c>
      <c r="M860" s="197">
        <v>705</v>
      </c>
      <c r="N860" s="197">
        <v>0</v>
      </c>
      <c r="O860" s="197">
        <v>0</v>
      </c>
      <c r="P860" s="197">
        <v>0</v>
      </c>
      <c r="Q860" s="197">
        <v>0</v>
      </c>
      <c r="R860" s="323"/>
    </row>
    <row r="861" spans="1:18" ht="12.75">
      <c r="A861" s="323"/>
      <c r="B861" s="332"/>
      <c r="C861" s="333"/>
      <c r="D861" s="344"/>
      <c r="E861" s="240"/>
      <c r="F861" s="240"/>
      <c r="G861" s="337">
        <v>902</v>
      </c>
      <c r="H861" s="234" t="s">
        <v>100</v>
      </c>
      <c r="I861" s="234" t="s">
        <v>77</v>
      </c>
      <c r="J861" s="288" t="s">
        <v>945</v>
      </c>
      <c r="K861" s="288" t="s">
        <v>135</v>
      </c>
      <c r="L861" s="197">
        <v>6702.5</v>
      </c>
      <c r="M861" s="197">
        <v>6702.5</v>
      </c>
      <c r="N861" s="197">
        <v>0</v>
      </c>
      <c r="O861" s="197">
        <v>0</v>
      </c>
      <c r="P861" s="197">
        <v>0</v>
      </c>
      <c r="Q861" s="197">
        <v>0</v>
      </c>
      <c r="R861" s="323"/>
    </row>
    <row r="862" spans="1:18" ht="12.75">
      <c r="A862" s="323"/>
      <c r="B862" s="332"/>
      <c r="C862" s="333"/>
      <c r="D862" s="344"/>
      <c r="E862" s="240"/>
      <c r="F862" s="240"/>
      <c r="G862" s="337">
        <v>902</v>
      </c>
      <c r="H862" s="234" t="s">
        <v>100</v>
      </c>
      <c r="I862" s="234" t="s">
        <v>83</v>
      </c>
      <c r="J862" s="288" t="s">
        <v>1082</v>
      </c>
      <c r="K862" s="288" t="s">
        <v>135</v>
      </c>
      <c r="L862" s="197">
        <v>0</v>
      </c>
      <c r="M862" s="197">
        <v>0</v>
      </c>
      <c r="N862" s="197">
        <v>0</v>
      </c>
      <c r="O862" s="197">
        <v>0</v>
      </c>
      <c r="P862" s="197">
        <v>0</v>
      </c>
      <c r="Q862" s="197">
        <v>1498.6</v>
      </c>
      <c r="R862" s="323"/>
    </row>
    <row r="863" spans="1:18" ht="12.75">
      <c r="A863" s="323"/>
      <c r="B863" s="332"/>
      <c r="C863" s="333"/>
      <c r="D863" s="382"/>
      <c r="E863" s="380"/>
      <c r="F863" s="380"/>
      <c r="G863" s="337">
        <v>902</v>
      </c>
      <c r="H863" s="234" t="s">
        <v>100</v>
      </c>
      <c r="I863" s="234" t="s">
        <v>83</v>
      </c>
      <c r="J863" s="288" t="s">
        <v>134</v>
      </c>
      <c r="K863" s="288" t="s">
        <v>135</v>
      </c>
      <c r="L863" s="197">
        <v>3245.9</v>
      </c>
      <c r="M863" s="197">
        <v>3245.8</v>
      </c>
      <c r="N863" s="197">
        <v>4521.1000000000004</v>
      </c>
      <c r="O863" s="197">
        <v>1485.4</v>
      </c>
      <c r="P863" s="197">
        <v>1498.6</v>
      </c>
      <c r="Q863" s="197">
        <v>0</v>
      </c>
      <c r="R863" s="323"/>
    </row>
    <row r="864" spans="1:18" ht="12.75">
      <c r="A864" s="323"/>
      <c r="B864" s="332"/>
      <c r="C864" s="333"/>
      <c r="D864" s="382"/>
      <c r="E864" s="380"/>
      <c r="F864" s="380"/>
      <c r="G864" s="240">
        <v>925</v>
      </c>
      <c r="H864" s="209" t="s">
        <v>100</v>
      </c>
      <c r="I864" s="209" t="s">
        <v>77</v>
      </c>
      <c r="J864" s="217" t="s">
        <v>1222</v>
      </c>
      <c r="K864" s="212">
        <v>321</v>
      </c>
      <c r="L864" s="196">
        <v>181</v>
      </c>
      <c r="M864" s="196">
        <v>181</v>
      </c>
      <c r="N864" s="196">
        <v>0</v>
      </c>
      <c r="O864" s="196">
        <v>0</v>
      </c>
      <c r="P864" s="196">
        <v>0</v>
      </c>
      <c r="Q864" s="196">
        <v>0</v>
      </c>
      <c r="R864" s="323"/>
    </row>
    <row r="865" spans="1:18" ht="12.75">
      <c r="A865" s="323"/>
      <c r="B865" s="332"/>
      <c r="C865" s="333"/>
      <c r="D865" s="382"/>
      <c r="E865" s="380"/>
      <c r="F865" s="380"/>
      <c r="G865" s="240">
        <v>925</v>
      </c>
      <c r="H865" s="209" t="s">
        <v>100</v>
      </c>
      <c r="I865" s="209" t="s">
        <v>77</v>
      </c>
      <c r="J865" s="217" t="s">
        <v>1223</v>
      </c>
      <c r="K865" s="212">
        <v>321</v>
      </c>
      <c r="L865" s="196">
        <v>250</v>
      </c>
      <c r="M865" s="196">
        <v>250</v>
      </c>
      <c r="N865" s="196">
        <v>0</v>
      </c>
      <c r="O865" s="196">
        <v>0</v>
      </c>
      <c r="P865" s="196">
        <v>0</v>
      </c>
      <c r="Q865" s="196">
        <v>0</v>
      </c>
      <c r="R865" s="323"/>
    </row>
    <row r="866" spans="1:18" ht="12.75">
      <c r="A866" s="323"/>
      <c r="B866" s="332"/>
      <c r="C866" s="333"/>
      <c r="D866" s="382"/>
      <c r="E866" s="380"/>
      <c r="F866" s="380"/>
      <c r="G866" s="240">
        <v>925</v>
      </c>
      <c r="H866" s="209" t="s">
        <v>98</v>
      </c>
      <c r="I866" s="209" t="s">
        <v>92</v>
      </c>
      <c r="J866" s="217" t="s">
        <v>1224</v>
      </c>
      <c r="K866" s="212">
        <v>321</v>
      </c>
      <c r="L866" s="196">
        <v>0</v>
      </c>
      <c r="M866" s="196">
        <v>0</v>
      </c>
      <c r="N866" s="196">
        <v>500</v>
      </c>
      <c r="O866" s="196">
        <v>336</v>
      </c>
      <c r="P866" s="196">
        <v>336</v>
      </c>
      <c r="Q866" s="196">
        <v>336</v>
      </c>
      <c r="R866" s="323"/>
    </row>
    <row r="867" spans="1:18" ht="33" customHeight="1">
      <c r="A867" s="323"/>
      <c r="B867" s="449" t="s">
        <v>727</v>
      </c>
      <c r="C867" s="449"/>
      <c r="D867" s="449"/>
      <c r="E867" s="449"/>
      <c r="F867" s="449"/>
      <c r="G867" s="449"/>
      <c r="H867" s="449"/>
      <c r="I867" s="449"/>
      <c r="J867" s="449"/>
      <c r="K867" s="449"/>
      <c r="L867" s="449"/>
      <c r="M867" s="449"/>
      <c r="N867" s="449"/>
      <c r="O867" s="449"/>
      <c r="P867" s="449"/>
      <c r="Q867" s="449"/>
      <c r="R867" s="323"/>
    </row>
    <row r="868" spans="1:18" ht="16.5" customHeight="1">
      <c r="A868" s="323"/>
      <c r="B868" s="327" t="s">
        <v>1348</v>
      </c>
      <c r="C868" s="327"/>
      <c r="D868" s="327"/>
      <c r="E868" s="327"/>
      <c r="F868" s="327"/>
      <c r="G868" s="330"/>
      <c r="H868" s="327"/>
      <c r="I868" s="327"/>
      <c r="J868" s="327"/>
      <c r="K868" s="327"/>
      <c r="L868" s="198">
        <f t="shared" ref="L868:Q868" si="47">L869+L872+L1007</f>
        <v>158745.90000000002</v>
      </c>
      <c r="M868" s="198">
        <f t="shared" si="47"/>
        <v>155518</v>
      </c>
      <c r="N868" s="198">
        <f t="shared" si="47"/>
        <v>114345.00000000001</v>
      </c>
      <c r="O868" s="198">
        <f t="shared" si="47"/>
        <v>103417.70000000001</v>
      </c>
      <c r="P868" s="198">
        <f t="shared" si="47"/>
        <v>197022.2</v>
      </c>
      <c r="Q868" s="198">
        <f t="shared" si="47"/>
        <v>153011.5</v>
      </c>
      <c r="R868" s="323"/>
    </row>
    <row r="869" spans="1:18" ht="52.5" customHeight="1">
      <c r="A869" s="323"/>
      <c r="B869" s="327" t="s">
        <v>698</v>
      </c>
      <c r="C869" s="327" t="s">
        <v>697</v>
      </c>
      <c r="D869" s="327"/>
      <c r="E869" s="327"/>
      <c r="F869" s="327"/>
      <c r="G869" s="330"/>
      <c r="H869" s="327"/>
      <c r="I869" s="327"/>
      <c r="J869" s="327"/>
      <c r="K869" s="327"/>
      <c r="L869" s="198">
        <f>L871</f>
        <v>7.2</v>
      </c>
      <c r="M869" s="198">
        <f t="shared" ref="M869:Q869" si="48">M871</f>
        <v>7.2</v>
      </c>
      <c r="N869" s="198">
        <f t="shared" si="48"/>
        <v>7.8</v>
      </c>
      <c r="O869" s="198">
        <f t="shared" si="48"/>
        <v>83.3</v>
      </c>
      <c r="P869" s="198">
        <f t="shared" si="48"/>
        <v>7.7</v>
      </c>
      <c r="Q869" s="198">
        <f t="shared" si="48"/>
        <v>7.7</v>
      </c>
      <c r="R869" s="323"/>
    </row>
    <row r="870" spans="1:18" ht="114.75">
      <c r="A870" s="323"/>
      <c r="B870" s="332">
        <v>304010002</v>
      </c>
      <c r="C870" s="333" t="s">
        <v>21</v>
      </c>
      <c r="D870" s="204" t="s">
        <v>250</v>
      </c>
      <c r="E870" s="240" t="s">
        <v>178</v>
      </c>
      <c r="F870" s="240" t="s">
        <v>251</v>
      </c>
      <c r="G870" s="240"/>
      <c r="H870" s="329"/>
      <c r="I870" s="329"/>
      <c r="J870" s="329"/>
      <c r="K870" s="329"/>
      <c r="L870" s="334"/>
      <c r="M870" s="334"/>
      <c r="N870" s="198"/>
      <c r="O870" s="198"/>
      <c r="P870" s="198"/>
      <c r="Q870" s="198"/>
      <c r="R870" s="323"/>
    </row>
    <row r="871" spans="1:18" ht="12.75">
      <c r="A871" s="323"/>
      <c r="B871" s="332"/>
      <c r="C871" s="333"/>
      <c r="D871" s="340"/>
      <c r="E871" s="253"/>
      <c r="F871" s="253"/>
      <c r="G871" s="337">
        <v>902</v>
      </c>
      <c r="H871" s="234" t="s">
        <v>75</v>
      </c>
      <c r="I871" s="234" t="s">
        <v>84</v>
      </c>
      <c r="J871" s="288" t="s">
        <v>85</v>
      </c>
      <c r="K871" s="288" t="s">
        <v>114</v>
      </c>
      <c r="L871" s="197">
        <v>7.2</v>
      </c>
      <c r="M871" s="197">
        <v>7.2</v>
      </c>
      <c r="N871" s="197">
        <v>7.8</v>
      </c>
      <c r="O871" s="197">
        <v>83.3</v>
      </c>
      <c r="P871" s="197">
        <v>7.7</v>
      </c>
      <c r="Q871" s="197">
        <v>7.7</v>
      </c>
      <c r="R871" s="323"/>
    </row>
    <row r="872" spans="1:18" ht="57" customHeight="1">
      <c r="A872" s="323"/>
      <c r="B872" s="327" t="s">
        <v>703</v>
      </c>
      <c r="C872" s="327" t="s">
        <v>702</v>
      </c>
      <c r="D872" s="327"/>
      <c r="E872" s="327"/>
      <c r="F872" s="327"/>
      <c r="G872" s="330"/>
      <c r="H872" s="327"/>
      <c r="I872" s="327"/>
      <c r="J872" s="327"/>
      <c r="K872" s="327"/>
      <c r="L872" s="198">
        <f t="shared" ref="L872:Q872" si="49">L873+L911+L930+L966+L960+L971+L973+L982+L998+L1001</f>
        <v>157601.40000000002</v>
      </c>
      <c r="M872" s="198">
        <f t="shared" si="49"/>
        <v>154373.5</v>
      </c>
      <c r="N872" s="198">
        <f t="shared" si="49"/>
        <v>112113.40000000001</v>
      </c>
      <c r="O872" s="198">
        <f t="shared" si="49"/>
        <v>101608.40000000001</v>
      </c>
      <c r="P872" s="198">
        <f t="shared" si="49"/>
        <v>195409.1</v>
      </c>
      <c r="Q872" s="198">
        <f t="shared" si="49"/>
        <v>151157.9</v>
      </c>
      <c r="R872" s="323"/>
    </row>
    <row r="873" spans="1:18" ht="333" customHeight="1">
      <c r="A873" s="323"/>
      <c r="B873" s="273">
        <v>304020002</v>
      </c>
      <c r="C873" s="328" t="s">
        <v>790</v>
      </c>
      <c r="D873" s="329"/>
      <c r="E873" s="330"/>
      <c r="F873" s="330"/>
      <c r="G873" s="330"/>
      <c r="H873" s="331"/>
      <c r="I873" s="331"/>
      <c r="J873" s="331"/>
      <c r="K873" s="331"/>
      <c r="L873" s="198">
        <f>SUM(L883:L910)</f>
        <v>2890.7999999999997</v>
      </c>
      <c r="M873" s="198">
        <f t="shared" ref="M873:Q873" si="50">SUM(M883:M910)</f>
        <v>2687.1000000000004</v>
      </c>
      <c r="N873" s="198">
        <f t="shared" si="50"/>
        <v>3915.8</v>
      </c>
      <c r="O873" s="198">
        <f t="shared" si="50"/>
        <v>3740.9</v>
      </c>
      <c r="P873" s="198">
        <f t="shared" si="50"/>
        <v>3886.7</v>
      </c>
      <c r="Q873" s="198">
        <f t="shared" si="50"/>
        <v>3886.6999999999994</v>
      </c>
      <c r="R873" s="323"/>
    </row>
    <row r="874" spans="1:18" ht="89.25">
      <c r="A874" s="323"/>
      <c r="B874" s="273"/>
      <c r="C874" s="328"/>
      <c r="D874" s="204" t="s">
        <v>254</v>
      </c>
      <c r="E874" s="240" t="s">
        <v>255</v>
      </c>
      <c r="F874" s="240" t="s">
        <v>276</v>
      </c>
      <c r="G874" s="240"/>
      <c r="H874" s="331"/>
      <c r="I874" s="331"/>
      <c r="J874" s="331"/>
      <c r="K874" s="331"/>
      <c r="L874" s="334"/>
      <c r="M874" s="334"/>
      <c r="N874" s="198"/>
      <c r="O874" s="198"/>
      <c r="P874" s="198"/>
      <c r="Q874" s="198"/>
      <c r="R874" s="323"/>
    </row>
    <row r="875" spans="1:18" ht="127.5">
      <c r="A875" s="323"/>
      <c r="B875" s="273"/>
      <c r="C875" s="328"/>
      <c r="D875" s="204" t="s">
        <v>256</v>
      </c>
      <c r="E875" s="240" t="s">
        <v>252</v>
      </c>
      <c r="F875" s="240" t="s">
        <v>277</v>
      </c>
      <c r="G875" s="240"/>
      <c r="H875" s="331"/>
      <c r="I875" s="331"/>
      <c r="J875" s="331"/>
      <c r="K875" s="331"/>
      <c r="L875" s="334"/>
      <c r="M875" s="334"/>
      <c r="N875" s="198"/>
      <c r="O875" s="198"/>
      <c r="P875" s="198"/>
      <c r="Q875" s="198"/>
      <c r="R875" s="323"/>
    </row>
    <row r="876" spans="1:18" ht="153">
      <c r="A876" s="323"/>
      <c r="B876" s="273"/>
      <c r="C876" s="328"/>
      <c r="D876" s="383" t="s">
        <v>257</v>
      </c>
      <c r="E876" s="240" t="s">
        <v>258</v>
      </c>
      <c r="F876" s="240" t="s">
        <v>259</v>
      </c>
      <c r="G876" s="240"/>
      <c r="H876" s="331"/>
      <c r="I876" s="331"/>
      <c r="J876" s="331"/>
      <c r="K876" s="331"/>
      <c r="L876" s="334"/>
      <c r="M876" s="334"/>
      <c r="N876" s="198"/>
      <c r="O876" s="198"/>
      <c r="P876" s="198"/>
      <c r="Q876" s="198"/>
      <c r="R876" s="323"/>
    </row>
    <row r="877" spans="1:18" ht="76.5">
      <c r="A877" s="323"/>
      <c r="B877" s="273"/>
      <c r="C877" s="328"/>
      <c r="D877" s="204" t="s">
        <v>260</v>
      </c>
      <c r="E877" s="240" t="s">
        <v>261</v>
      </c>
      <c r="F877" s="240" t="s">
        <v>262</v>
      </c>
      <c r="G877" s="240"/>
      <c r="H877" s="331"/>
      <c r="I877" s="331"/>
      <c r="J877" s="331"/>
      <c r="K877" s="331"/>
      <c r="L877" s="334"/>
      <c r="M877" s="334"/>
      <c r="N877" s="198"/>
      <c r="O877" s="198"/>
      <c r="P877" s="198"/>
      <c r="Q877" s="198"/>
      <c r="R877" s="323"/>
    </row>
    <row r="878" spans="1:18" ht="63.75">
      <c r="A878" s="323"/>
      <c r="B878" s="273"/>
      <c r="C878" s="328"/>
      <c r="D878" s="204" t="s">
        <v>263</v>
      </c>
      <c r="E878" s="240" t="s">
        <v>252</v>
      </c>
      <c r="F878" s="240" t="s">
        <v>264</v>
      </c>
      <c r="G878" s="240"/>
      <c r="H878" s="331"/>
      <c r="I878" s="331"/>
      <c r="J878" s="331"/>
      <c r="K878" s="331"/>
      <c r="L878" s="334"/>
      <c r="M878" s="334"/>
      <c r="N878" s="198"/>
      <c r="O878" s="198"/>
      <c r="P878" s="198"/>
      <c r="Q878" s="198"/>
      <c r="R878" s="323"/>
    </row>
    <row r="879" spans="1:18" ht="51">
      <c r="A879" s="323"/>
      <c r="B879" s="273"/>
      <c r="C879" s="328"/>
      <c r="D879" s="204" t="s">
        <v>265</v>
      </c>
      <c r="E879" s="240" t="s">
        <v>266</v>
      </c>
      <c r="F879" s="240" t="s">
        <v>267</v>
      </c>
      <c r="G879" s="240"/>
      <c r="H879" s="331"/>
      <c r="I879" s="331"/>
      <c r="J879" s="331"/>
      <c r="K879" s="331"/>
      <c r="L879" s="334"/>
      <c r="M879" s="334"/>
      <c r="N879" s="198"/>
      <c r="O879" s="198"/>
      <c r="P879" s="198"/>
      <c r="Q879" s="198"/>
      <c r="R879" s="323"/>
    </row>
    <row r="880" spans="1:18" ht="89.25">
      <c r="A880" s="323"/>
      <c r="B880" s="273"/>
      <c r="C880" s="328"/>
      <c r="D880" s="204" t="s">
        <v>268</v>
      </c>
      <c r="E880" s="240" t="s">
        <v>269</v>
      </c>
      <c r="F880" s="240" t="s">
        <v>270</v>
      </c>
      <c r="G880" s="240"/>
      <c r="H880" s="331"/>
      <c r="I880" s="331"/>
      <c r="J880" s="331"/>
      <c r="K880" s="331"/>
      <c r="L880" s="334"/>
      <c r="M880" s="334"/>
      <c r="N880" s="198"/>
      <c r="O880" s="198"/>
      <c r="P880" s="198"/>
      <c r="Q880" s="198"/>
      <c r="R880" s="323"/>
    </row>
    <row r="881" spans="1:18" ht="127.5">
      <c r="A881" s="323"/>
      <c r="B881" s="273"/>
      <c r="C881" s="328"/>
      <c r="D881" s="204" t="s">
        <v>271</v>
      </c>
      <c r="E881" s="240" t="s">
        <v>272</v>
      </c>
      <c r="F881" s="240" t="s">
        <v>273</v>
      </c>
      <c r="G881" s="240"/>
      <c r="H881" s="331"/>
      <c r="I881" s="331"/>
      <c r="J881" s="331"/>
      <c r="K881" s="331"/>
      <c r="L881" s="334"/>
      <c r="M881" s="334"/>
      <c r="N881" s="198"/>
      <c r="O881" s="198"/>
      <c r="P881" s="198"/>
      <c r="Q881" s="198"/>
      <c r="R881" s="323"/>
    </row>
    <row r="882" spans="1:18" ht="89.25">
      <c r="A882" s="323"/>
      <c r="B882" s="273"/>
      <c r="C882" s="328"/>
      <c r="D882" s="204" t="s">
        <v>274</v>
      </c>
      <c r="E882" s="240" t="s">
        <v>152</v>
      </c>
      <c r="F882" s="240" t="s">
        <v>275</v>
      </c>
      <c r="G882" s="240"/>
      <c r="H882" s="331"/>
      <c r="I882" s="331"/>
      <c r="J882" s="331"/>
      <c r="K882" s="331"/>
      <c r="L882" s="334"/>
      <c r="M882" s="334"/>
      <c r="N882" s="198"/>
      <c r="O882" s="198"/>
      <c r="P882" s="198"/>
      <c r="Q882" s="198"/>
      <c r="R882" s="323"/>
    </row>
    <row r="883" spans="1:18" ht="12.75">
      <c r="A883" s="323"/>
      <c r="B883" s="273"/>
      <c r="C883" s="328"/>
      <c r="D883" s="204"/>
      <c r="E883" s="240"/>
      <c r="F883" s="240"/>
      <c r="G883" s="337">
        <v>902</v>
      </c>
      <c r="H883" s="219" t="s">
        <v>75</v>
      </c>
      <c r="I883" s="220" t="s">
        <v>83</v>
      </c>
      <c r="J883" s="221" t="s">
        <v>744</v>
      </c>
      <c r="K883" s="222">
        <v>122</v>
      </c>
      <c r="L883" s="371">
        <v>12</v>
      </c>
      <c r="M883" s="371">
        <v>12</v>
      </c>
      <c r="N883" s="197">
        <v>0</v>
      </c>
      <c r="O883" s="197">
        <v>0</v>
      </c>
      <c r="P883" s="197">
        <v>0</v>
      </c>
      <c r="Q883" s="197">
        <v>0</v>
      </c>
      <c r="R883" s="323"/>
    </row>
    <row r="884" spans="1:18" ht="12.75">
      <c r="A884" s="323"/>
      <c r="B884" s="327"/>
      <c r="C884" s="327"/>
      <c r="D884" s="329"/>
      <c r="E884" s="330"/>
      <c r="F884" s="330"/>
      <c r="G884" s="337">
        <v>902</v>
      </c>
      <c r="H884" s="219" t="s">
        <v>75</v>
      </c>
      <c r="I884" s="220" t="s">
        <v>83</v>
      </c>
      <c r="J884" s="221" t="s">
        <v>744</v>
      </c>
      <c r="K884" s="222">
        <v>242</v>
      </c>
      <c r="L884" s="196">
        <v>94.4</v>
      </c>
      <c r="M884" s="196">
        <v>94.4</v>
      </c>
      <c r="N884" s="196">
        <v>112</v>
      </c>
      <c r="O884" s="196">
        <v>39</v>
      </c>
      <c r="P884" s="196">
        <v>39</v>
      </c>
      <c r="Q884" s="196">
        <v>39</v>
      </c>
      <c r="R884" s="323"/>
    </row>
    <row r="885" spans="1:18" ht="12.75">
      <c r="A885" s="323"/>
      <c r="B885" s="327"/>
      <c r="C885" s="327"/>
      <c r="D885" s="329"/>
      <c r="E885" s="330"/>
      <c r="F885" s="330"/>
      <c r="G885" s="337">
        <v>902</v>
      </c>
      <c r="H885" s="219" t="s">
        <v>75</v>
      </c>
      <c r="I885" s="220" t="s">
        <v>83</v>
      </c>
      <c r="J885" s="221" t="s">
        <v>744</v>
      </c>
      <c r="K885" s="222">
        <v>244</v>
      </c>
      <c r="L885" s="196">
        <v>67.599999999999994</v>
      </c>
      <c r="M885" s="196">
        <v>67.599999999999994</v>
      </c>
      <c r="N885" s="196">
        <v>50</v>
      </c>
      <c r="O885" s="196">
        <v>42</v>
      </c>
      <c r="P885" s="196">
        <v>42</v>
      </c>
      <c r="Q885" s="196">
        <v>42</v>
      </c>
      <c r="R885" s="323"/>
    </row>
    <row r="886" spans="1:18" ht="12.75">
      <c r="A886" s="323"/>
      <c r="B886" s="327"/>
      <c r="C886" s="327"/>
      <c r="D886" s="329"/>
      <c r="E886" s="330"/>
      <c r="F886" s="330"/>
      <c r="G886" s="337">
        <v>902</v>
      </c>
      <c r="H886" s="209" t="s">
        <v>75</v>
      </c>
      <c r="I886" s="210" t="s">
        <v>83</v>
      </c>
      <c r="J886" s="211" t="s">
        <v>819</v>
      </c>
      <c r="K886" s="212">
        <v>129</v>
      </c>
      <c r="L886" s="196">
        <v>100.2</v>
      </c>
      <c r="M886" s="196">
        <v>71.2</v>
      </c>
      <c r="N886" s="196">
        <v>126.1</v>
      </c>
      <c r="O886" s="196">
        <v>128.80000000000001</v>
      </c>
      <c r="P886" s="196">
        <v>138.30000000000001</v>
      </c>
      <c r="Q886" s="196">
        <v>138.30000000000001</v>
      </c>
      <c r="R886" s="323"/>
    </row>
    <row r="887" spans="1:18" ht="12.75">
      <c r="A887" s="323"/>
      <c r="B887" s="327"/>
      <c r="C887" s="327"/>
      <c r="D887" s="329"/>
      <c r="E887" s="330"/>
      <c r="F887" s="330"/>
      <c r="G887" s="337">
        <v>902</v>
      </c>
      <c r="H887" s="209" t="s">
        <v>75</v>
      </c>
      <c r="I887" s="210" t="s">
        <v>83</v>
      </c>
      <c r="J887" s="211" t="s">
        <v>819</v>
      </c>
      <c r="K887" s="212">
        <v>242</v>
      </c>
      <c r="L887" s="196">
        <v>58.2</v>
      </c>
      <c r="M887" s="196">
        <v>51.8</v>
      </c>
      <c r="N887" s="196">
        <v>52.4</v>
      </c>
      <c r="O887" s="196">
        <v>60.7</v>
      </c>
      <c r="P887" s="196">
        <v>60.7</v>
      </c>
      <c r="Q887" s="196">
        <v>60.7</v>
      </c>
      <c r="R887" s="323"/>
    </row>
    <row r="888" spans="1:18" ht="12.75">
      <c r="A888" s="323"/>
      <c r="B888" s="327"/>
      <c r="C888" s="327"/>
      <c r="D888" s="329"/>
      <c r="E888" s="330"/>
      <c r="F888" s="330"/>
      <c r="G888" s="337">
        <v>902</v>
      </c>
      <c r="H888" s="209" t="s">
        <v>75</v>
      </c>
      <c r="I888" s="210" t="s">
        <v>83</v>
      </c>
      <c r="J888" s="211" t="s">
        <v>819</v>
      </c>
      <c r="K888" s="212">
        <v>244</v>
      </c>
      <c r="L888" s="196">
        <v>22.8</v>
      </c>
      <c r="M888" s="196">
        <v>8</v>
      </c>
      <c r="N888" s="196">
        <v>31.8</v>
      </c>
      <c r="O888" s="196">
        <v>23.5</v>
      </c>
      <c r="P888" s="196">
        <v>23.5</v>
      </c>
      <c r="Q888" s="196">
        <v>23.5</v>
      </c>
      <c r="R888" s="323"/>
    </row>
    <row r="889" spans="1:18" ht="12.75">
      <c r="A889" s="323"/>
      <c r="B889" s="327"/>
      <c r="C889" s="327"/>
      <c r="D889" s="329"/>
      <c r="E889" s="330"/>
      <c r="F889" s="330"/>
      <c r="G889" s="337">
        <v>902</v>
      </c>
      <c r="H889" s="209" t="s">
        <v>75</v>
      </c>
      <c r="I889" s="210" t="s">
        <v>83</v>
      </c>
      <c r="J889" s="211" t="s">
        <v>820</v>
      </c>
      <c r="K889" s="212">
        <v>129</v>
      </c>
      <c r="L889" s="196">
        <v>159.1</v>
      </c>
      <c r="M889" s="196">
        <v>159.1</v>
      </c>
      <c r="N889" s="196">
        <v>197</v>
      </c>
      <c r="O889" s="196">
        <v>203.9</v>
      </c>
      <c r="P889" s="196">
        <v>216.1</v>
      </c>
      <c r="Q889" s="196">
        <v>216.1</v>
      </c>
      <c r="R889" s="323"/>
    </row>
    <row r="890" spans="1:18" ht="12.75">
      <c r="A890" s="323"/>
      <c r="B890" s="327"/>
      <c r="C890" s="327"/>
      <c r="D890" s="329"/>
      <c r="E890" s="330"/>
      <c r="F890" s="330"/>
      <c r="G890" s="337">
        <v>902</v>
      </c>
      <c r="H890" s="209" t="s">
        <v>75</v>
      </c>
      <c r="I890" s="210" t="s">
        <v>83</v>
      </c>
      <c r="J890" s="211" t="s">
        <v>820</v>
      </c>
      <c r="K890" s="212">
        <v>242</v>
      </c>
      <c r="L890" s="196">
        <v>49.9</v>
      </c>
      <c r="M890" s="196">
        <v>47</v>
      </c>
      <c r="N890" s="196">
        <v>53.1</v>
      </c>
      <c r="O890" s="196">
        <v>60.7</v>
      </c>
      <c r="P890" s="196">
        <v>60.7</v>
      </c>
      <c r="Q890" s="196">
        <v>60.7</v>
      </c>
      <c r="R890" s="323"/>
    </row>
    <row r="891" spans="1:18" ht="12.75">
      <c r="A891" s="323"/>
      <c r="B891" s="327"/>
      <c r="C891" s="327"/>
      <c r="D891" s="329"/>
      <c r="E891" s="330"/>
      <c r="F891" s="330"/>
      <c r="G891" s="337">
        <v>902</v>
      </c>
      <c r="H891" s="209" t="s">
        <v>75</v>
      </c>
      <c r="I891" s="210" t="s">
        <v>83</v>
      </c>
      <c r="J891" s="211" t="s">
        <v>820</v>
      </c>
      <c r="K891" s="212">
        <v>244</v>
      </c>
      <c r="L891" s="196">
        <v>12</v>
      </c>
      <c r="M891" s="196">
        <v>12</v>
      </c>
      <c r="N891" s="196">
        <v>31.1</v>
      </c>
      <c r="O891" s="196">
        <v>23.5</v>
      </c>
      <c r="P891" s="196">
        <v>23.5</v>
      </c>
      <c r="Q891" s="196">
        <v>23.5</v>
      </c>
      <c r="R891" s="323"/>
    </row>
    <row r="892" spans="1:18" ht="12.75">
      <c r="A892" s="323"/>
      <c r="B892" s="327"/>
      <c r="C892" s="327"/>
      <c r="D892" s="329"/>
      <c r="E892" s="330"/>
      <c r="F892" s="330"/>
      <c r="G892" s="337">
        <v>902</v>
      </c>
      <c r="H892" s="209" t="s">
        <v>75</v>
      </c>
      <c r="I892" s="210" t="s">
        <v>83</v>
      </c>
      <c r="J892" s="211" t="s">
        <v>823</v>
      </c>
      <c r="K892" s="212">
        <v>129</v>
      </c>
      <c r="L892" s="196">
        <v>675.1</v>
      </c>
      <c r="M892" s="196">
        <v>592.5</v>
      </c>
      <c r="N892" s="196">
        <v>808.8</v>
      </c>
      <c r="O892" s="196">
        <v>866.7</v>
      </c>
      <c r="P892" s="196">
        <v>910.4</v>
      </c>
      <c r="Q892" s="196">
        <v>910.4</v>
      </c>
      <c r="R892" s="323"/>
    </row>
    <row r="893" spans="1:18" ht="12.75">
      <c r="A893" s="323"/>
      <c r="B893" s="327"/>
      <c r="C893" s="327"/>
      <c r="D893" s="329"/>
      <c r="E893" s="330"/>
      <c r="F893" s="330"/>
      <c r="G893" s="337">
        <v>902</v>
      </c>
      <c r="H893" s="209" t="s">
        <v>75</v>
      </c>
      <c r="I893" s="210" t="s">
        <v>83</v>
      </c>
      <c r="J893" s="211" t="s">
        <v>770</v>
      </c>
      <c r="K893" s="212">
        <v>242</v>
      </c>
      <c r="L893" s="196">
        <v>62</v>
      </c>
      <c r="M893" s="196">
        <v>56.7</v>
      </c>
      <c r="N893" s="196">
        <v>59.2</v>
      </c>
      <c r="O893" s="196">
        <v>40.4</v>
      </c>
      <c r="P893" s="196">
        <v>40.5</v>
      </c>
      <c r="Q893" s="196">
        <v>40.6</v>
      </c>
      <c r="R893" s="323"/>
    </row>
    <row r="894" spans="1:18" ht="12.75">
      <c r="A894" s="323"/>
      <c r="B894" s="327"/>
      <c r="C894" s="327"/>
      <c r="D894" s="329"/>
      <c r="E894" s="330"/>
      <c r="F894" s="330"/>
      <c r="G894" s="337">
        <v>902</v>
      </c>
      <c r="H894" s="209" t="s">
        <v>75</v>
      </c>
      <c r="I894" s="210" t="s">
        <v>83</v>
      </c>
      <c r="J894" s="211" t="s">
        <v>770</v>
      </c>
      <c r="K894" s="212">
        <v>244</v>
      </c>
      <c r="L894" s="196">
        <v>19</v>
      </c>
      <c r="M894" s="196">
        <v>19</v>
      </c>
      <c r="N894" s="196">
        <v>25</v>
      </c>
      <c r="O894" s="196">
        <v>43.8</v>
      </c>
      <c r="P894" s="196">
        <v>43.7</v>
      </c>
      <c r="Q894" s="196">
        <v>43.6</v>
      </c>
      <c r="R894" s="323"/>
    </row>
    <row r="895" spans="1:18" ht="12.75">
      <c r="A895" s="323"/>
      <c r="B895" s="327"/>
      <c r="C895" s="327"/>
      <c r="D895" s="329"/>
      <c r="E895" s="330"/>
      <c r="F895" s="330"/>
      <c r="G895" s="337">
        <v>902</v>
      </c>
      <c r="H895" s="209" t="s">
        <v>75</v>
      </c>
      <c r="I895" s="210" t="s">
        <v>83</v>
      </c>
      <c r="J895" s="211" t="s">
        <v>744</v>
      </c>
      <c r="K895" s="212">
        <v>129</v>
      </c>
      <c r="L895" s="196">
        <v>308.5</v>
      </c>
      <c r="M895" s="196">
        <v>308.5</v>
      </c>
      <c r="N895" s="196">
        <v>394</v>
      </c>
      <c r="O895" s="196">
        <v>203.9</v>
      </c>
      <c r="P895" s="196">
        <v>216.1</v>
      </c>
      <c r="Q895" s="196">
        <v>216.1</v>
      </c>
      <c r="R895" s="323"/>
    </row>
    <row r="896" spans="1:18" ht="12.75">
      <c r="A896" s="323"/>
      <c r="B896" s="327"/>
      <c r="C896" s="327"/>
      <c r="D896" s="329"/>
      <c r="E896" s="330"/>
      <c r="F896" s="330"/>
      <c r="G896" s="337">
        <v>902</v>
      </c>
      <c r="H896" s="209" t="s">
        <v>75</v>
      </c>
      <c r="I896" s="210" t="s">
        <v>83</v>
      </c>
      <c r="J896" s="211" t="s">
        <v>823</v>
      </c>
      <c r="K896" s="212">
        <v>242</v>
      </c>
      <c r="L896" s="196">
        <v>60.6</v>
      </c>
      <c r="M896" s="196">
        <v>57.9</v>
      </c>
      <c r="N896" s="196">
        <v>157</v>
      </c>
      <c r="O896" s="196">
        <v>166.3</v>
      </c>
      <c r="P896" s="196">
        <v>166.3</v>
      </c>
      <c r="Q896" s="196">
        <v>166.3</v>
      </c>
      <c r="R896" s="323"/>
    </row>
    <row r="897" spans="1:18" ht="12.75">
      <c r="A897" s="323"/>
      <c r="B897" s="327"/>
      <c r="C897" s="327"/>
      <c r="D897" s="329"/>
      <c r="E897" s="330"/>
      <c r="F897" s="330"/>
      <c r="G897" s="337">
        <v>902</v>
      </c>
      <c r="H897" s="209" t="s">
        <v>75</v>
      </c>
      <c r="I897" s="210" t="s">
        <v>83</v>
      </c>
      <c r="J897" s="211" t="s">
        <v>823</v>
      </c>
      <c r="K897" s="212">
        <v>244</v>
      </c>
      <c r="L897" s="196">
        <v>153.1</v>
      </c>
      <c r="M897" s="196">
        <v>108.9</v>
      </c>
      <c r="N897" s="196">
        <v>179.8</v>
      </c>
      <c r="O897" s="196">
        <v>170.5</v>
      </c>
      <c r="P897" s="196">
        <v>170.5</v>
      </c>
      <c r="Q897" s="196">
        <v>170.5</v>
      </c>
      <c r="R897" s="323"/>
    </row>
    <row r="898" spans="1:18" ht="12.75">
      <c r="A898" s="323"/>
      <c r="B898" s="327"/>
      <c r="C898" s="327"/>
      <c r="D898" s="329"/>
      <c r="E898" s="330"/>
      <c r="F898" s="330"/>
      <c r="G898" s="337">
        <v>902</v>
      </c>
      <c r="H898" s="209" t="s">
        <v>75</v>
      </c>
      <c r="I898" s="210" t="s">
        <v>83</v>
      </c>
      <c r="J898" s="211" t="s">
        <v>824</v>
      </c>
      <c r="K898" s="212">
        <v>122</v>
      </c>
      <c r="L898" s="196">
        <v>0</v>
      </c>
      <c r="M898" s="196">
        <v>0</v>
      </c>
      <c r="N898" s="196">
        <v>16.3</v>
      </c>
      <c r="O898" s="196">
        <v>0</v>
      </c>
      <c r="P898" s="196">
        <v>0</v>
      </c>
      <c r="Q898" s="196">
        <v>0</v>
      </c>
      <c r="R898" s="323"/>
    </row>
    <row r="899" spans="1:18" ht="12.75">
      <c r="A899" s="323"/>
      <c r="B899" s="327"/>
      <c r="C899" s="327"/>
      <c r="D899" s="329"/>
      <c r="E899" s="330"/>
      <c r="F899" s="330"/>
      <c r="G899" s="337">
        <v>902</v>
      </c>
      <c r="H899" s="209" t="s">
        <v>75</v>
      </c>
      <c r="I899" s="210" t="s">
        <v>83</v>
      </c>
      <c r="J899" s="211" t="s">
        <v>770</v>
      </c>
      <c r="K899" s="212">
        <v>129</v>
      </c>
      <c r="L899" s="196">
        <v>155.6</v>
      </c>
      <c r="M899" s="196">
        <v>155.6</v>
      </c>
      <c r="N899" s="196">
        <v>197</v>
      </c>
      <c r="O899" s="196">
        <v>203.8</v>
      </c>
      <c r="P899" s="196">
        <v>216.1</v>
      </c>
      <c r="Q899" s="196">
        <v>216.1</v>
      </c>
      <c r="R899" s="323"/>
    </row>
    <row r="900" spans="1:18" ht="12.75">
      <c r="A900" s="323"/>
      <c r="B900" s="327"/>
      <c r="C900" s="327"/>
      <c r="D900" s="329"/>
      <c r="E900" s="330"/>
      <c r="F900" s="330"/>
      <c r="G900" s="337">
        <v>902</v>
      </c>
      <c r="H900" s="209" t="s">
        <v>75</v>
      </c>
      <c r="I900" s="210" t="s">
        <v>83</v>
      </c>
      <c r="J900" s="211" t="s">
        <v>824</v>
      </c>
      <c r="K900" s="212">
        <v>129</v>
      </c>
      <c r="L900" s="196">
        <v>668.6</v>
      </c>
      <c r="M900" s="196">
        <v>668.6</v>
      </c>
      <c r="N900" s="196">
        <v>814.1</v>
      </c>
      <c r="O900" s="196">
        <v>864.3</v>
      </c>
      <c r="P900" s="196">
        <v>907.9</v>
      </c>
      <c r="Q900" s="196">
        <v>907.9</v>
      </c>
      <c r="R900" s="323"/>
    </row>
    <row r="901" spans="1:18" ht="12.75">
      <c r="A901" s="323"/>
      <c r="B901" s="327"/>
      <c r="C901" s="327"/>
      <c r="D901" s="329"/>
      <c r="E901" s="330"/>
      <c r="F901" s="330"/>
      <c r="G901" s="337">
        <v>902</v>
      </c>
      <c r="H901" s="209" t="s">
        <v>75</v>
      </c>
      <c r="I901" s="210" t="s">
        <v>83</v>
      </c>
      <c r="J901" s="211" t="s">
        <v>824</v>
      </c>
      <c r="K901" s="212">
        <v>242</v>
      </c>
      <c r="L901" s="196">
        <v>82.7</v>
      </c>
      <c r="M901" s="196">
        <v>81.5</v>
      </c>
      <c r="N901" s="196">
        <v>117</v>
      </c>
      <c r="O901" s="196">
        <v>117</v>
      </c>
      <c r="P901" s="196">
        <v>117</v>
      </c>
      <c r="Q901" s="196">
        <v>117</v>
      </c>
      <c r="R901" s="323"/>
    </row>
    <row r="902" spans="1:18" ht="12.75">
      <c r="A902" s="323"/>
      <c r="B902" s="327"/>
      <c r="C902" s="327"/>
      <c r="D902" s="329"/>
      <c r="E902" s="330"/>
      <c r="F902" s="330"/>
      <c r="G902" s="337">
        <v>902</v>
      </c>
      <c r="H902" s="209" t="s">
        <v>75</v>
      </c>
      <c r="I902" s="210" t="s">
        <v>83</v>
      </c>
      <c r="J902" s="211" t="s">
        <v>824</v>
      </c>
      <c r="K902" s="212">
        <v>244</v>
      </c>
      <c r="L902" s="196">
        <v>97.9</v>
      </c>
      <c r="M902" s="196">
        <v>97.9</v>
      </c>
      <c r="N902" s="196">
        <v>133</v>
      </c>
      <c r="O902" s="196">
        <v>135.6</v>
      </c>
      <c r="P902" s="196">
        <v>135.6</v>
      </c>
      <c r="Q902" s="196">
        <v>135.6</v>
      </c>
      <c r="R902" s="323"/>
    </row>
    <row r="903" spans="1:18" ht="12.75">
      <c r="A903" s="323"/>
      <c r="B903" s="327"/>
      <c r="C903" s="327"/>
      <c r="D903" s="329"/>
      <c r="E903" s="330"/>
      <c r="F903" s="330"/>
      <c r="G903" s="337">
        <v>902</v>
      </c>
      <c r="H903" s="209" t="s">
        <v>75</v>
      </c>
      <c r="I903" s="210" t="s">
        <v>83</v>
      </c>
      <c r="J903" s="211" t="s">
        <v>756</v>
      </c>
      <c r="K903" s="212">
        <v>129</v>
      </c>
      <c r="L903" s="196">
        <v>14.6</v>
      </c>
      <c r="M903" s="196">
        <v>0</v>
      </c>
      <c r="N903" s="196">
        <v>58.5</v>
      </c>
      <c r="O903" s="196">
        <v>58.5</v>
      </c>
      <c r="P903" s="196">
        <v>58.5</v>
      </c>
      <c r="Q903" s="196">
        <v>58.5</v>
      </c>
      <c r="R903" s="342"/>
    </row>
    <row r="904" spans="1:18" ht="12.75">
      <c r="A904" s="323"/>
      <c r="B904" s="327"/>
      <c r="C904" s="327"/>
      <c r="D904" s="329"/>
      <c r="E904" s="330"/>
      <c r="F904" s="330"/>
      <c r="G904" s="337">
        <v>902</v>
      </c>
      <c r="H904" s="209" t="s">
        <v>75</v>
      </c>
      <c r="I904" s="210" t="s">
        <v>83</v>
      </c>
      <c r="J904" s="211" t="s">
        <v>1002</v>
      </c>
      <c r="K904" s="212">
        <v>129</v>
      </c>
      <c r="L904" s="196">
        <v>0</v>
      </c>
      <c r="M904" s="196">
        <v>0</v>
      </c>
      <c r="N904" s="196">
        <v>197</v>
      </c>
      <c r="O904" s="196">
        <v>0</v>
      </c>
      <c r="P904" s="196">
        <v>0</v>
      </c>
      <c r="Q904" s="196">
        <v>0</v>
      </c>
      <c r="R904" s="342"/>
    </row>
    <row r="905" spans="1:18" ht="12.75">
      <c r="A905" s="323"/>
      <c r="B905" s="327"/>
      <c r="C905" s="327"/>
      <c r="D905" s="329"/>
      <c r="E905" s="330"/>
      <c r="F905" s="330"/>
      <c r="G905" s="337">
        <v>902</v>
      </c>
      <c r="H905" s="209" t="s">
        <v>75</v>
      </c>
      <c r="I905" s="210" t="s">
        <v>83</v>
      </c>
      <c r="J905" s="211" t="s">
        <v>1002</v>
      </c>
      <c r="K905" s="212">
        <v>242</v>
      </c>
      <c r="L905" s="196">
        <v>0</v>
      </c>
      <c r="M905" s="196">
        <v>0</v>
      </c>
      <c r="N905" s="196">
        <v>59.2</v>
      </c>
      <c r="O905" s="196">
        <v>0</v>
      </c>
      <c r="P905" s="196">
        <v>0</v>
      </c>
      <c r="Q905" s="196">
        <v>0</v>
      </c>
      <c r="R905" s="342"/>
    </row>
    <row r="906" spans="1:18" ht="12.75">
      <c r="A906" s="323"/>
      <c r="B906" s="327"/>
      <c r="C906" s="327"/>
      <c r="D906" s="329"/>
      <c r="E906" s="330"/>
      <c r="F906" s="330"/>
      <c r="G906" s="337">
        <v>902</v>
      </c>
      <c r="H906" s="209" t="s">
        <v>75</v>
      </c>
      <c r="I906" s="210" t="s">
        <v>83</v>
      </c>
      <c r="J906" s="211" t="s">
        <v>1002</v>
      </c>
      <c r="K906" s="212">
        <v>244</v>
      </c>
      <c r="L906" s="196">
        <v>0</v>
      </c>
      <c r="M906" s="196">
        <v>0</v>
      </c>
      <c r="N906" s="196">
        <v>25</v>
      </c>
      <c r="O906" s="196">
        <v>0</v>
      </c>
      <c r="P906" s="196">
        <v>0</v>
      </c>
      <c r="Q906" s="196">
        <v>0</v>
      </c>
      <c r="R906" s="342"/>
    </row>
    <row r="907" spans="1:18" ht="12.75">
      <c r="A907" s="323"/>
      <c r="B907" s="327"/>
      <c r="C907" s="327"/>
      <c r="D907" s="329"/>
      <c r="E907" s="330"/>
      <c r="F907" s="330"/>
      <c r="G907" s="337">
        <v>902</v>
      </c>
      <c r="H907" s="209" t="s">
        <v>75</v>
      </c>
      <c r="I907" s="210" t="s">
        <v>83</v>
      </c>
      <c r="J907" s="211" t="s">
        <v>823</v>
      </c>
      <c r="K907" s="212">
        <v>122</v>
      </c>
      <c r="L907" s="196">
        <v>16.899999999999999</v>
      </c>
      <c r="M907" s="196">
        <v>16.899999999999999</v>
      </c>
      <c r="N907" s="196">
        <v>21.4</v>
      </c>
      <c r="O907" s="196">
        <v>0</v>
      </c>
      <c r="P907" s="196">
        <v>0</v>
      </c>
      <c r="Q907" s="196">
        <v>0</v>
      </c>
      <c r="R907" s="323"/>
    </row>
    <row r="908" spans="1:18" ht="12.75">
      <c r="A908" s="323"/>
      <c r="B908" s="327"/>
      <c r="C908" s="327"/>
      <c r="D908" s="329"/>
      <c r="E908" s="330"/>
      <c r="F908" s="330"/>
      <c r="G908" s="337">
        <v>902</v>
      </c>
      <c r="H908" s="209" t="s">
        <v>75</v>
      </c>
      <c r="I908" s="210" t="s">
        <v>83</v>
      </c>
      <c r="J908" s="211" t="s">
        <v>1076</v>
      </c>
      <c r="K908" s="212">
        <v>129</v>
      </c>
      <c r="L908" s="196">
        <v>0</v>
      </c>
      <c r="M908" s="196">
        <v>0</v>
      </c>
      <c r="N908" s="196">
        <v>0</v>
      </c>
      <c r="O908" s="196">
        <v>203.8</v>
      </c>
      <c r="P908" s="196">
        <v>216.1</v>
      </c>
      <c r="Q908" s="196">
        <v>216.1</v>
      </c>
      <c r="R908" s="323"/>
    </row>
    <row r="909" spans="1:18" ht="12.75">
      <c r="A909" s="323"/>
      <c r="B909" s="327"/>
      <c r="C909" s="327"/>
      <c r="D909" s="329"/>
      <c r="E909" s="330"/>
      <c r="F909" s="330"/>
      <c r="G909" s="337">
        <v>902</v>
      </c>
      <c r="H909" s="209" t="s">
        <v>75</v>
      </c>
      <c r="I909" s="210" t="s">
        <v>83</v>
      </c>
      <c r="J909" s="211" t="s">
        <v>1076</v>
      </c>
      <c r="K909" s="212">
        <v>242</v>
      </c>
      <c r="L909" s="196">
        <v>0</v>
      </c>
      <c r="M909" s="196">
        <v>0</v>
      </c>
      <c r="N909" s="196">
        <v>0</v>
      </c>
      <c r="O909" s="196">
        <v>59.2</v>
      </c>
      <c r="P909" s="196">
        <v>59.2</v>
      </c>
      <c r="Q909" s="196">
        <v>59.2</v>
      </c>
      <c r="R909" s="323"/>
    </row>
    <row r="910" spans="1:18" ht="12.75">
      <c r="A910" s="323"/>
      <c r="B910" s="327"/>
      <c r="C910" s="327"/>
      <c r="D910" s="329"/>
      <c r="E910" s="330"/>
      <c r="F910" s="330"/>
      <c r="G910" s="337">
        <v>902</v>
      </c>
      <c r="H910" s="209" t="s">
        <v>75</v>
      </c>
      <c r="I910" s="210" t="s">
        <v>83</v>
      </c>
      <c r="J910" s="211" t="s">
        <v>1076</v>
      </c>
      <c r="K910" s="212">
        <v>244</v>
      </c>
      <c r="L910" s="196">
        <v>0</v>
      </c>
      <c r="M910" s="196">
        <v>0</v>
      </c>
      <c r="N910" s="196">
        <v>0</v>
      </c>
      <c r="O910" s="196">
        <v>25</v>
      </c>
      <c r="P910" s="196">
        <v>25</v>
      </c>
      <c r="Q910" s="196">
        <v>25</v>
      </c>
      <c r="R910" s="323"/>
    </row>
    <row r="911" spans="1:18" ht="284.25" customHeight="1">
      <c r="A911" s="323"/>
      <c r="B911" s="273">
        <v>304020001</v>
      </c>
      <c r="C911" s="328" t="s">
        <v>791</v>
      </c>
      <c r="D911" s="338"/>
      <c r="E911" s="319"/>
      <c r="F911" s="319"/>
      <c r="G911" s="319"/>
      <c r="H911" s="331"/>
      <c r="I911" s="331"/>
      <c r="J911" s="339"/>
      <c r="K911" s="339"/>
      <c r="L911" s="198">
        <f>SUM(L921:L929)</f>
        <v>6955</v>
      </c>
      <c r="M911" s="198">
        <f t="shared" ref="M911:Q911" si="51">SUM(M921:M929)</f>
        <v>6544.7000000000007</v>
      </c>
      <c r="N911" s="198">
        <f t="shared" si="51"/>
        <v>9217.5999999999985</v>
      </c>
      <c r="O911" s="198">
        <f t="shared" si="51"/>
        <v>9249.8000000000011</v>
      </c>
      <c r="P911" s="198">
        <f t="shared" si="51"/>
        <v>9532.7000000000007</v>
      </c>
      <c r="Q911" s="198">
        <f t="shared" si="51"/>
        <v>9532.7000000000007</v>
      </c>
      <c r="R911" s="323"/>
    </row>
    <row r="912" spans="1:18" ht="89.25">
      <c r="A912" s="323"/>
      <c r="B912" s="273"/>
      <c r="C912" s="328"/>
      <c r="D912" s="204" t="s">
        <v>254</v>
      </c>
      <c r="E912" s="240" t="s">
        <v>255</v>
      </c>
      <c r="F912" s="240" t="s">
        <v>276</v>
      </c>
      <c r="G912" s="240"/>
      <c r="H912" s="331"/>
      <c r="I912" s="331"/>
      <c r="J912" s="339"/>
      <c r="K912" s="339"/>
      <c r="L912" s="198"/>
      <c r="M912" s="198"/>
      <c r="N912" s="198"/>
      <c r="O912" s="198"/>
      <c r="P912" s="198"/>
      <c r="Q912" s="198"/>
      <c r="R912" s="323"/>
    </row>
    <row r="913" spans="1:18" ht="127.5">
      <c r="A913" s="323"/>
      <c r="B913" s="273"/>
      <c r="C913" s="328"/>
      <c r="D913" s="204" t="s">
        <v>256</v>
      </c>
      <c r="E913" s="240" t="s">
        <v>252</v>
      </c>
      <c r="F913" s="240" t="s">
        <v>277</v>
      </c>
      <c r="G913" s="240"/>
      <c r="H913" s="331"/>
      <c r="I913" s="331"/>
      <c r="J913" s="339"/>
      <c r="K913" s="339"/>
      <c r="L913" s="198"/>
      <c r="M913" s="198"/>
      <c r="N913" s="198"/>
      <c r="O913" s="198"/>
      <c r="P913" s="198"/>
      <c r="Q913" s="198"/>
      <c r="R913" s="323"/>
    </row>
    <row r="914" spans="1:18" ht="153">
      <c r="A914" s="323"/>
      <c r="B914" s="273"/>
      <c r="C914" s="328"/>
      <c r="D914" s="383" t="s">
        <v>257</v>
      </c>
      <c r="E914" s="240" t="s">
        <v>258</v>
      </c>
      <c r="F914" s="240" t="s">
        <v>259</v>
      </c>
      <c r="G914" s="240"/>
      <c r="H914" s="331"/>
      <c r="I914" s="331"/>
      <c r="J914" s="339"/>
      <c r="K914" s="339"/>
      <c r="L914" s="198"/>
      <c r="M914" s="198"/>
      <c r="N914" s="198"/>
      <c r="O914" s="198"/>
      <c r="P914" s="198"/>
      <c r="Q914" s="198"/>
      <c r="R914" s="323"/>
    </row>
    <row r="915" spans="1:18" ht="76.5">
      <c r="A915" s="323"/>
      <c r="B915" s="273"/>
      <c r="C915" s="328"/>
      <c r="D915" s="204" t="s">
        <v>260</v>
      </c>
      <c r="E915" s="240" t="s">
        <v>261</v>
      </c>
      <c r="F915" s="240" t="s">
        <v>262</v>
      </c>
      <c r="G915" s="240"/>
      <c r="H915" s="331"/>
      <c r="I915" s="331"/>
      <c r="J915" s="339"/>
      <c r="K915" s="339"/>
      <c r="L915" s="198"/>
      <c r="M915" s="198"/>
      <c r="N915" s="198"/>
      <c r="O915" s="198"/>
      <c r="P915" s="198"/>
      <c r="Q915" s="198"/>
      <c r="R915" s="323"/>
    </row>
    <row r="916" spans="1:18" ht="63.75">
      <c r="A916" s="323"/>
      <c r="B916" s="273"/>
      <c r="C916" s="328"/>
      <c r="D916" s="204" t="s">
        <v>263</v>
      </c>
      <c r="E916" s="240" t="s">
        <v>252</v>
      </c>
      <c r="F916" s="240" t="s">
        <v>264</v>
      </c>
      <c r="G916" s="240"/>
      <c r="H916" s="331"/>
      <c r="I916" s="331"/>
      <c r="J916" s="339"/>
      <c r="K916" s="339"/>
      <c r="L916" s="198"/>
      <c r="M916" s="198"/>
      <c r="N916" s="198"/>
      <c r="O916" s="198"/>
      <c r="P916" s="198"/>
      <c r="Q916" s="198"/>
      <c r="R916" s="323"/>
    </row>
    <row r="917" spans="1:18" ht="51">
      <c r="A917" s="323"/>
      <c r="B917" s="273"/>
      <c r="C917" s="328"/>
      <c r="D917" s="204" t="s">
        <v>265</v>
      </c>
      <c r="E917" s="240" t="s">
        <v>266</v>
      </c>
      <c r="F917" s="240" t="s">
        <v>267</v>
      </c>
      <c r="G917" s="240"/>
      <c r="H917" s="331"/>
      <c r="I917" s="331"/>
      <c r="J917" s="339"/>
      <c r="K917" s="339"/>
      <c r="L917" s="198"/>
      <c r="M917" s="198"/>
      <c r="N917" s="198"/>
      <c r="O917" s="198"/>
      <c r="P917" s="198"/>
      <c r="Q917" s="198"/>
      <c r="R917" s="323"/>
    </row>
    <row r="918" spans="1:18" ht="89.25">
      <c r="A918" s="323"/>
      <c r="B918" s="273"/>
      <c r="C918" s="328"/>
      <c r="D918" s="204" t="s">
        <v>268</v>
      </c>
      <c r="E918" s="240" t="s">
        <v>269</v>
      </c>
      <c r="F918" s="240" t="s">
        <v>270</v>
      </c>
      <c r="G918" s="240"/>
      <c r="H918" s="331"/>
      <c r="I918" s="331"/>
      <c r="J918" s="339"/>
      <c r="K918" s="339"/>
      <c r="L918" s="198"/>
      <c r="M918" s="198"/>
      <c r="N918" s="198"/>
      <c r="O918" s="198"/>
      <c r="P918" s="198"/>
      <c r="Q918" s="198"/>
      <c r="R918" s="323"/>
    </row>
    <row r="919" spans="1:18" ht="127.5">
      <c r="A919" s="323"/>
      <c r="B919" s="273"/>
      <c r="C919" s="328"/>
      <c r="D919" s="204" t="s">
        <v>271</v>
      </c>
      <c r="E919" s="240" t="s">
        <v>272</v>
      </c>
      <c r="F919" s="240" t="s">
        <v>273</v>
      </c>
      <c r="G919" s="240"/>
      <c r="H919" s="331"/>
      <c r="I919" s="331"/>
      <c r="J919" s="339"/>
      <c r="K919" s="339"/>
      <c r="L919" s="198"/>
      <c r="M919" s="198"/>
      <c r="N919" s="198"/>
      <c r="O919" s="198"/>
      <c r="P919" s="198"/>
      <c r="Q919" s="198"/>
      <c r="R919" s="323"/>
    </row>
    <row r="920" spans="1:18" ht="89.25">
      <c r="A920" s="323"/>
      <c r="B920" s="273"/>
      <c r="C920" s="328"/>
      <c r="D920" s="204" t="s">
        <v>274</v>
      </c>
      <c r="E920" s="240" t="s">
        <v>152</v>
      </c>
      <c r="F920" s="240" t="s">
        <v>275</v>
      </c>
      <c r="G920" s="240"/>
      <c r="H920" s="331"/>
      <c r="I920" s="331"/>
      <c r="J920" s="339"/>
      <c r="K920" s="339"/>
      <c r="L920" s="198"/>
      <c r="M920" s="198"/>
      <c r="N920" s="198"/>
      <c r="O920" s="198"/>
      <c r="P920" s="198"/>
      <c r="Q920" s="198"/>
      <c r="R920" s="323"/>
    </row>
    <row r="921" spans="1:18" ht="12.75">
      <c r="A921" s="323"/>
      <c r="B921" s="332"/>
      <c r="C921" s="333"/>
      <c r="D921" s="340"/>
      <c r="E921" s="253"/>
      <c r="F921" s="253"/>
      <c r="G921" s="337">
        <v>902</v>
      </c>
      <c r="H921" s="209" t="s">
        <v>75</v>
      </c>
      <c r="I921" s="210" t="s">
        <v>83</v>
      </c>
      <c r="J921" s="211" t="s">
        <v>744</v>
      </c>
      <c r="K921" s="212">
        <v>121</v>
      </c>
      <c r="L921" s="196">
        <v>1029.5</v>
      </c>
      <c r="M921" s="272">
        <v>1029.3</v>
      </c>
      <c r="N921" s="196">
        <v>1284.2</v>
      </c>
      <c r="O921" s="196">
        <v>694.8</v>
      </c>
      <c r="P921" s="196">
        <v>715.4</v>
      </c>
      <c r="Q921" s="196">
        <v>715.4</v>
      </c>
      <c r="R921" s="323"/>
    </row>
    <row r="922" spans="1:18" ht="12.75">
      <c r="A922" s="323"/>
      <c r="B922" s="332"/>
      <c r="C922" s="333"/>
      <c r="D922" s="340"/>
      <c r="E922" s="253"/>
      <c r="F922" s="253"/>
      <c r="G922" s="337">
        <v>902</v>
      </c>
      <c r="H922" s="209" t="s">
        <v>75</v>
      </c>
      <c r="I922" s="210" t="s">
        <v>83</v>
      </c>
      <c r="J922" s="211" t="s">
        <v>819</v>
      </c>
      <c r="K922" s="212">
        <v>121</v>
      </c>
      <c r="L922" s="196">
        <v>331.7</v>
      </c>
      <c r="M922" s="272">
        <v>243.6</v>
      </c>
      <c r="N922" s="196">
        <v>410.8</v>
      </c>
      <c r="O922" s="196">
        <v>446.2</v>
      </c>
      <c r="P922" s="196">
        <v>457.7</v>
      </c>
      <c r="Q922" s="196">
        <v>457.7</v>
      </c>
      <c r="R922" s="323"/>
    </row>
    <row r="923" spans="1:18" ht="12.75">
      <c r="A923" s="323"/>
      <c r="B923" s="332"/>
      <c r="C923" s="333"/>
      <c r="D923" s="340"/>
      <c r="E923" s="253"/>
      <c r="F923" s="253"/>
      <c r="G923" s="337">
        <v>902</v>
      </c>
      <c r="H923" s="209" t="s">
        <v>75</v>
      </c>
      <c r="I923" s="210" t="s">
        <v>83</v>
      </c>
      <c r="J923" s="211" t="s">
        <v>820</v>
      </c>
      <c r="K923" s="212">
        <v>121</v>
      </c>
      <c r="L923" s="196">
        <v>535</v>
      </c>
      <c r="M923" s="272">
        <v>535</v>
      </c>
      <c r="N923" s="196">
        <v>642.1</v>
      </c>
      <c r="O923" s="196">
        <v>694.8</v>
      </c>
      <c r="P923" s="196">
        <v>715.4</v>
      </c>
      <c r="Q923" s="196">
        <v>715.4</v>
      </c>
      <c r="R923" s="323"/>
    </row>
    <row r="924" spans="1:18" ht="12.75">
      <c r="A924" s="323"/>
      <c r="B924" s="332"/>
      <c r="C924" s="333"/>
      <c r="D924" s="340"/>
      <c r="E924" s="253"/>
      <c r="F924" s="253"/>
      <c r="G924" s="337">
        <v>902</v>
      </c>
      <c r="H924" s="209" t="s">
        <v>75</v>
      </c>
      <c r="I924" s="210" t="s">
        <v>83</v>
      </c>
      <c r="J924" s="211" t="s">
        <v>821</v>
      </c>
      <c r="K924" s="212">
        <v>121</v>
      </c>
      <c r="L924" s="196">
        <v>2261.8000000000002</v>
      </c>
      <c r="M924" s="272">
        <v>1988.2</v>
      </c>
      <c r="N924" s="196">
        <v>2705.4</v>
      </c>
      <c r="O924" s="196">
        <v>2919.7</v>
      </c>
      <c r="P924" s="196">
        <v>3014.4</v>
      </c>
      <c r="Q924" s="196">
        <v>3014.4</v>
      </c>
      <c r="R924" s="323"/>
    </row>
    <row r="925" spans="1:18" ht="12.75">
      <c r="A925" s="323"/>
      <c r="B925" s="332"/>
      <c r="C925" s="333"/>
      <c r="D925" s="340"/>
      <c r="E925" s="253"/>
      <c r="F925" s="253"/>
      <c r="G925" s="337">
        <v>902</v>
      </c>
      <c r="H925" s="209" t="s">
        <v>75</v>
      </c>
      <c r="I925" s="210" t="s">
        <v>83</v>
      </c>
      <c r="J925" s="211" t="s">
        <v>745</v>
      </c>
      <c r="K925" s="212">
        <v>121</v>
      </c>
      <c r="L925" s="196">
        <v>519.20000000000005</v>
      </c>
      <c r="M925" s="272">
        <v>519.20000000000005</v>
      </c>
      <c r="N925" s="196">
        <v>641.9</v>
      </c>
      <c r="O925" s="196">
        <v>694.6</v>
      </c>
      <c r="P925" s="196">
        <v>715.2</v>
      </c>
      <c r="Q925" s="196">
        <v>715.2</v>
      </c>
      <c r="R925" s="323"/>
    </row>
    <row r="926" spans="1:18" ht="12.75">
      <c r="A926" s="323"/>
      <c r="B926" s="332"/>
      <c r="C926" s="333"/>
      <c r="D926" s="340"/>
      <c r="E926" s="253"/>
      <c r="F926" s="253"/>
      <c r="G926" s="337">
        <v>902</v>
      </c>
      <c r="H926" s="209" t="s">
        <v>75</v>
      </c>
      <c r="I926" s="210" t="s">
        <v>83</v>
      </c>
      <c r="J926" s="211" t="s">
        <v>746</v>
      </c>
      <c r="K926" s="212">
        <v>121</v>
      </c>
      <c r="L926" s="196">
        <v>48.4</v>
      </c>
      <c r="M926" s="272">
        <v>0</v>
      </c>
      <c r="N926" s="196">
        <v>193.5</v>
      </c>
      <c r="O926" s="196">
        <v>193.5</v>
      </c>
      <c r="P926" s="196">
        <v>193.5</v>
      </c>
      <c r="Q926" s="196">
        <v>193.5</v>
      </c>
      <c r="R926" s="323"/>
    </row>
    <row r="927" spans="1:18" ht="12.75">
      <c r="A927" s="323"/>
      <c r="B927" s="332"/>
      <c r="C927" s="333"/>
      <c r="D927" s="340"/>
      <c r="E927" s="253"/>
      <c r="F927" s="253"/>
      <c r="G927" s="337">
        <v>902</v>
      </c>
      <c r="H927" s="209" t="s">
        <v>75</v>
      </c>
      <c r="I927" s="210" t="s">
        <v>83</v>
      </c>
      <c r="J927" s="211" t="s">
        <v>997</v>
      </c>
      <c r="K927" s="212">
        <v>121</v>
      </c>
      <c r="L927" s="196">
        <v>0</v>
      </c>
      <c r="M927" s="272">
        <v>0</v>
      </c>
      <c r="N927" s="196">
        <v>641.9</v>
      </c>
      <c r="O927" s="196">
        <v>0</v>
      </c>
      <c r="P927" s="196">
        <v>0</v>
      </c>
      <c r="Q927" s="196">
        <v>0</v>
      </c>
      <c r="R927" s="323"/>
    </row>
    <row r="928" spans="1:18" ht="12.75">
      <c r="A928" s="323"/>
      <c r="B928" s="332"/>
      <c r="C928" s="333"/>
      <c r="D928" s="340"/>
      <c r="E928" s="253"/>
      <c r="F928" s="253"/>
      <c r="G928" s="337">
        <v>902</v>
      </c>
      <c r="H928" s="209" t="s">
        <v>75</v>
      </c>
      <c r="I928" s="210" t="s">
        <v>83</v>
      </c>
      <c r="J928" s="211" t="s">
        <v>822</v>
      </c>
      <c r="K928" s="212">
        <v>121</v>
      </c>
      <c r="L928" s="196">
        <v>2229.4</v>
      </c>
      <c r="M928" s="272">
        <v>2229.4</v>
      </c>
      <c r="N928" s="196">
        <v>2697.8</v>
      </c>
      <c r="O928" s="196">
        <v>2911.5</v>
      </c>
      <c r="P928" s="196">
        <v>3005.9</v>
      </c>
      <c r="Q928" s="196">
        <v>3005.9</v>
      </c>
      <c r="R928" s="323"/>
    </row>
    <row r="929" spans="1:18" ht="12.75">
      <c r="A929" s="323"/>
      <c r="B929" s="332"/>
      <c r="C929" s="333"/>
      <c r="D929" s="340"/>
      <c r="E929" s="253"/>
      <c r="F929" s="253"/>
      <c r="G929" s="337">
        <v>902</v>
      </c>
      <c r="H929" s="209" t="s">
        <v>75</v>
      </c>
      <c r="I929" s="210" t="s">
        <v>83</v>
      </c>
      <c r="J929" s="211" t="s">
        <v>1077</v>
      </c>
      <c r="K929" s="212">
        <v>121</v>
      </c>
      <c r="L929" s="196">
        <v>0</v>
      </c>
      <c r="M929" s="272">
        <v>0</v>
      </c>
      <c r="N929" s="196">
        <v>0</v>
      </c>
      <c r="O929" s="196">
        <v>694.7</v>
      </c>
      <c r="P929" s="196">
        <v>715.2</v>
      </c>
      <c r="Q929" s="196">
        <v>715.2</v>
      </c>
      <c r="R929" s="323"/>
    </row>
    <row r="930" spans="1:18" s="349" customFormat="1" ht="293.25">
      <c r="A930" s="348"/>
      <c r="B930" s="273">
        <v>304020013</v>
      </c>
      <c r="C930" s="328" t="s">
        <v>701</v>
      </c>
      <c r="D930" s="338"/>
      <c r="E930" s="319"/>
      <c r="F930" s="319"/>
      <c r="G930" s="319"/>
      <c r="H930" s="331"/>
      <c r="I930" s="331"/>
      <c r="J930" s="339"/>
      <c r="K930" s="339"/>
      <c r="L930" s="198">
        <f>SUM(L934:L959)</f>
        <v>6799.3</v>
      </c>
      <c r="M930" s="198">
        <f t="shared" ref="M930:Q930" si="52">SUM(M934:M959)</f>
        <v>6307.4</v>
      </c>
      <c r="N930" s="198">
        <f t="shared" si="52"/>
        <v>11878.9</v>
      </c>
      <c r="O930" s="198">
        <f t="shared" si="52"/>
        <v>5729.7</v>
      </c>
      <c r="P930" s="198">
        <f t="shared" si="52"/>
        <v>5762.5</v>
      </c>
      <c r="Q930" s="198">
        <f t="shared" si="52"/>
        <v>5762.5</v>
      </c>
      <c r="R930" s="348"/>
    </row>
    <row r="931" spans="1:18" ht="89.25">
      <c r="A931" s="323"/>
      <c r="B931" s="332"/>
      <c r="C931" s="333"/>
      <c r="D931" s="276" t="s">
        <v>765</v>
      </c>
      <c r="E931" s="240" t="s">
        <v>252</v>
      </c>
      <c r="F931" s="240" t="s">
        <v>766</v>
      </c>
      <c r="G931" s="337"/>
      <c r="H931" s="234"/>
      <c r="I931" s="234"/>
      <c r="J931" s="288"/>
      <c r="K931" s="288"/>
      <c r="L931" s="196"/>
      <c r="M931" s="196"/>
      <c r="N931" s="197"/>
      <c r="O931" s="197"/>
      <c r="P931" s="197"/>
      <c r="Q931" s="197"/>
      <c r="R931" s="323"/>
    </row>
    <row r="932" spans="1:18" ht="91.5" customHeight="1">
      <c r="A932" s="323"/>
      <c r="B932" s="332"/>
      <c r="C932" s="333"/>
      <c r="D932" s="204" t="s">
        <v>789</v>
      </c>
      <c r="E932" s="357" t="s">
        <v>152</v>
      </c>
      <c r="F932" s="358" t="s">
        <v>772</v>
      </c>
      <c r="G932" s="337"/>
      <c r="H932" s="234"/>
      <c r="I932" s="234"/>
      <c r="J932" s="288"/>
      <c r="K932" s="288"/>
      <c r="L932" s="196"/>
      <c r="M932" s="196"/>
      <c r="N932" s="197"/>
      <c r="O932" s="197"/>
      <c r="P932" s="197"/>
      <c r="Q932" s="197"/>
      <c r="R932" s="323"/>
    </row>
    <row r="933" spans="1:18" ht="88.5" customHeight="1">
      <c r="A933" s="323"/>
      <c r="B933" s="332"/>
      <c r="C933" s="333"/>
      <c r="D933" s="204" t="s">
        <v>1060</v>
      </c>
      <c r="E933" s="357" t="s">
        <v>152</v>
      </c>
      <c r="F933" s="358" t="s">
        <v>1048</v>
      </c>
      <c r="G933" s="337"/>
      <c r="H933" s="234"/>
      <c r="I933" s="234"/>
      <c r="J933" s="288"/>
      <c r="K933" s="288"/>
      <c r="L933" s="196"/>
      <c r="M933" s="196"/>
      <c r="N933" s="197"/>
      <c r="O933" s="197"/>
      <c r="P933" s="197"/>
      <c r="Q933" s="197"/>
      <c r="R933" s="323"/>
    </row>
    <row r="934" spans="1:18" ht="12.75">
      <c r="A934" s="323"/>
      <c r="B934" s="332"/>
      <c r="C934" s="333"/>
      <c r="D934" s="382"/>
      <c r="E934" s="380"/>
      <c r="F934" s="380"/>
      <c r="G934" s="337">
        <v>902</v>
      </c>
      <c r="H934" s="234" t="s">
        <v>83</v>
      </c>
      <c r="I934" s="234" t="s">
        <v>84</v>
      </c>
      <c r="J934" s="288" t="s">
        <v>710</v>
      </c>
      <c r="K934" s="288" t="s">
        <v>594</v>
      </c>
      <c r="L934" s="272">
        <v>6799.3</v>
      </c>
      <c r="M934" s="272">
        <v>6307.4</v>
      </c>
      <c r="N934" s="197">
        <v>0</v>
      </c>
      <c r="O934" s="197">
        <v>0</v>
      </c>
      <c r="P934" s="197">
        <v>0</v>
      </c>
      <c r="Q934" s="197">
        <v>0</v>
      </c>
      <c r="R934" s="323"/>
    </row>
    <row r="935" spans="1:18" ht="12.75">
      <c r="A935" s="323"/>
      <c r="B935" s="332"/>
      <c r="C935" s="333"/>
      <c r="D935" s="382"/>
      <c r="E935" s="380"/>
      <c r="F935" s="380"/>
      <c r="G935" s="337">
        <v>902</v>
      </c>
      <c r="H935" s="234" t="s">
        <v>83</v>
      </c>
      <c r="I935" s="234" t="s">
        <v>84</v>
      </c>
      <c r="J935" s="288" t="s">
        <v>1003</v>
      </c>
      <c r="K935" s="288" t="s">
        <v>594</v>
      </c>
      <c r="L935" s="272">
        <v>0</v>
      </c>
      <c r="M935" s="272">
        <v>0</v>
      </c>
      <c r="N935" s="197">
        <v>324.8</v>
      </c>
      <c r="O935" s="197">
        <v>100</v>
      </c>
      <c r="P935" s="197">
        <v>100</v>
      </c>
      <c r="Q935" s="197">
        <v>0</v>
      </c>
      <c r="R935" s="323"/>
    </row>
    <row r="936" spans="1:18" ht="12.75">
      <c r="A936" s="323"/>
      <c r="B936" s="332"/>
      <c r="C936" s="333"/>
      <c r="D936" s="382"/>
      <c r="E936" s="380"/>
      <c r="F936" s="380"/>
      <c r="G936" s="337">
        <v>902</v>
      </c>
      <c r="H936" s="234" t="s">
        <v>83</v>
      </c>
      <c r="I936" s="234" t="s">
        <v>84</v>
      </c>
      <c r="J936" s="288" t="s">
        <v>1004</v>
      </c>
      <c r="K936" s="288" t="s">
        <v>594</v>
      </c>
      <c r="L936" s="272">
        <v>0</v>
      </c>
      <c r="M936" s="272">
        <v>0</v>
      </c>
      <c r="N936" s="197">
        <v>100</v>
      </c>
      <c r="O936" s="197">
        <v>100</v>
      </c>
      <c r="P936" s="197">
        <v>100</v>
      </c>
      <c r="Q936" s="197">
        <v>0</v>
      </c>
      <c r="R936" s="323"/>
    </row>
    <row r="937" spans="1:18" ht="12.75">
      <c r="A937" s="323"/>
      <c r="B937" s="332"/>
      <c r="C937" s="333"/>
      <c r="D937" s="382"/>
      <c r="E937" s="380"/>
      <c r="F937" s="380"/>
      <c r="G937" s="337">
        <v>902</v>
      </c>
      <c r="H937" s="234" t="s">
        <v>83</v>
      </c>
      <c r="I937" s="234" t="s">
        <v>84</v>
      </c>
      <c r="J937" s="288" t="s">
        <v>1005</v>
      </c>
      <c r="K937" s="288" t="s">
        <v>594</v>
      </c>
      <c r="L937" s="272">
        <v>0</v>
      </c>
      <c r="M937" s="272">
        <v>0</v>
      </c>
      <c r="N937" s="197">
        <v>100</v>
      </c>
      <c r="O937" s="197">
        <v>150</v>
      </c>
      <c r="P937" s="197">
        <v>150</v>
      </c>
      <c r="Q937" s="197">
        <v>0</v>
      </c>
      <c r="R937" s="323"/>
    </row>
    <row r="938" spans="1:18" ht="12.75">
      <c r="A938" s="323"/>
      <c r="B938" s="332"/>
      <c r="C938" s="333"/>
      <c r="D938" s="382"/>
      <c r="E938" s="380"/>
      <c r="F938" s="380"/>
      <c r="G938" s="337">
        <v>902</v>
      </c>
      <c r="H938" s="234" t="s">
        <v>83</v>
      </c>
      <c r="I938" s="234" t="s">
        <v>84</v>
      </c>
      <c r="J938" s="288" t="s">
        <v>1006</v>
      </c>
      <c r="K938" s="288" t="s">
        <v>594</v>
      </c>
      <c r="L938" s="272">
        <v>0</v>
      </c>
      <c r="M938" s="272">
        <v>0</v>
      </c>
      <c r="N938" s="197">
        <v>100</v>
      </c>
      <c r="O938" s="197">
        <v>200</v>
      </c>
      <c r="P938" s="197">
        <v>200</v>
      </c>
      <c r="Q938" s="197">
        <v>0</v>
      </c>
      <c r="R938" s="323"/>
    </row>
    <row r="939" spans="1:18" ht="12.75">
      <c r="A939" s="323"/>
      <c r="B939" s="332"/>
      <c r="C939" s="333"/>
      <c r="D939" s="382"/>
      <c r="E939" s="380"/>
      <c r="F939" s="380"/>
      <c r="G939" s="337">
        <v>902</v>
      </c>
      <c r="H939" s="234" t="s">
        <v>83</v>
      </c>
      <c r="I939" s="234" t="s">
        <v>84</v>
      </c>
      <c r="J939" s="288" t="s">
        <v>1007</v>
      </c>
      <c r="K939" s="288" t="s">
        <v>594</v>
      </c>
      <c r="L939" s="272">
        <v>0</v>
      </c>
      <c r="M939" s="272">
        <v>0</v>
      </c>
      <c r="N939" s="197">
        <v>15</v>
      </c>
      <c r="O939" s="197">
        <v>5</v>
      </c>
      <c r="P939" s="197">
        <v>5</v>
      </c>
      <c r="Q939" s="197">
        <v>0</v>
      </c>
      <c r="R939" s="323"/>
    </row>
    <row r="940" spans="1:18" ht="12.75">
      <c r="A940" s="323"/>
      <c r="B940" s="332"/>
      <c r="C940" s="333"/>
      <c r="D940" s="382"/>
      <c r="E940" s="380"/>
      <c r="F940" s="380"/>
      <c r="G940" s="337">
        <v>902</v>
      </c>
      <c r="H940" s="234" t="s">
        <v>83</v>
      </c>
      <c r="I940" s="234" t="s">
        <v>84</v>
      </c>
      <c r="J940" s="288" t="s">
        <v>1008</v>
      </c>
      <c r="K940" s="288" t="s">
        <v>594</v>
      </c>
      <c r="L940" s="272">
        <v>0</v>
      </c>
      <c r="M940" s="272">
        <v>0</v>
      </c>
      <c r="N940" s="197">
        <v>100</v>
      </c>
      <c r="O940" s="197">
        <v>30</v>
      </c>
      <c r="P940" s="197">
        <v>30</v>
      </c>
      <c r="Q940" s="197">
        <v>0</v>
      </c>
      <c r="R940" s="323"/>
    </row>
    <row r="941" spans="1:18" ht="12.75">
      <c r="A941" s="323"/>
      <c r="B941" s="332"/>
      <c r="C941" s="333"/>
      <c r="D941" s="382"/>
      <c r="E941" s="380"/>
      <c r="F941" s="380"/>
      <c r="G941" s="337">
        <v>902</v>
      </c>
      <c r="H941" s="234" t="s">
        <v>83</v>
      </c>
      <c r="I941" s="234" t="s">
        <v>84</v>
      </c>
      <c r="J941" s="288" t="s">
        <v>1009</v>
      </c>
      <c r="K941" s="288" t="s">
        <v>594</v>
      </c>
      <c r="L941" s="272">
        <v>0</v>
      </c>
      <c r="M941" s="272">
        <v>0</v>
      </c>
      <c r="N941" s="197">
        <v>100</v>
      </c>
      <c r="O941" s="197">
        <v>100</v>
      </c>
      <c r="P941" s="197">
        <v>100</v>
      </c>
      <c r="Q941" s="197">
        <v>0</v>
      </c>
      <c r="R941" s="323"/>
    </row>
    <row r="942" spans="1:18" ht="12.75">
      <c r="A942" s="323"/>
      <c r="B942" s="332"/>
      <c r="C942" s="333"/>
      <c r="D942" s="382"/>
      <c r="E942" s="380"/>
      <c r="F942" s="380"/>
      <c r="G942" s="337">
        <v>902</v>
      </c>
      <c r="H942" s="234" t="s">
        <v>83</v>
      </c>
      <c r="I942" s="234" t="s">
        <v>84</v>
      </c>
      <c r="J942" s="288" t="s">
        <v>1010</v>
      </c>
      <c r="K942" s="288" t="s">
        <v>594</v>
      </c>
      <c r="L942" s="272">
        <v>0</v>
      </c>
      <c r="M942" s="272">
        <v>0</v>
      </c>
      <c r="N942" s="197">
        <v>100</v>
      </c>
      <c r="O942" s="197">
        <v>40</v>
      </c>
      <c r="P942" s="197">
        <v>40</v>
      </c>
      <c r="Q942" s="197">
        <v>0</v>
      </c>
      <c r="R942" s="323"/>
    </row>
    <row r="943" spans="1:18" ht="12.75">
      <c r="A943" s="323"/>
      <c r="B943" s="332"/>
      <c r="C943" s="333"/>
      <c r="D943" s="382"/>
      <c r="E943" s="380"/>
      <c r="F943" s="380"/>
      <c r="G943" s="337">
        <v>902</v>
      </c>
      <c r="H943" s="234" t="s">
        <v>83</v>
      </c>
      <c r="I943" s="234" t="s">
        <v>84</v>
      </c>
      <c r="J943" s="288" t="s">
        <v>1011</v>
      </c>
      <c r="K943" s="288" t="s">
        <v>594</v>
      </c>
      <c r="L943" s="272">
        <v>0</v>
      </c>
      <c r="M943" s="272">
        <v>0</v>
      </c>
      <c r="N943" s="197">
        <v>100</v>
      </c>
      <c r="O943" s="197">
        <v>50</v>
      </c>
      <c r="P943" s="197">
        <v>50</v>
      </c>
      <c r="Q943" s="197">
        <v>0</v>
      </c>
      <c r="R943" s="323"/>
    </row>
    <row r="944" spans="1:18" ht="12.75">
      <c r="A944" s="323"/>
      <c r="B944" s="332"/>
      <c r="C944" s="333"/>
      <c r="D944" s="382"/>
      <c r="E944" s="380"/>
      <c r="F944" s="380"/>
      <c r="G944" s="337">
        <v>902</v>
      </c>
      <c r="H944" s="234" t="s">
        <v>83</v>
      </c>
      <c r="I944" s="234" t="s">
        <v>84</v>
      </c>
      <c r="J944" s="288" t="s">
        <v>1012</v>
      </c>
      <c r="K944" s="288" t="s">
        <v>594</v>
      </c>
      <c r="L944" s="272">
        <v>0</v>
      </c>
      <c r="M944" s="272">
        <v>0</v>
      </c>
      <c r="N944" s="197">
        <v>270</v>
      </c>
      <c r="O944" s="197">
        <v>300</v>
      </c>
      <c r="P944" s="197">
        <v>300</v>
      </c>
      <c r="Q944" s="197">
        <v>0</v>
      </c>
      <c r="R944" s="323"/>
    </row>
    <row r="945" spans="1:18" ht="12.75">
      <c r="A945" s="323"/>
      <c r="B945" s="332"/>
      <c r="C945" s="333"/>
      <c r="D945" s="382"/>
      <c r="E945" s="380"/>
      <c r="F945" s="380"/>
      <c r="G945" s="337">
        <v>902</v>
      </c>
      <c r="H945" s="234" t="s">
        <v>83</v>
      </c>
      <c r="I945" s="234" t="s">
        <v>84</v>
      </c>
      <c r="J945" s="288" t="s">
        <v>1013</v>
      </c>
      <c r="K945" s="288" t="s">
        <v>594</v>
      </c>
      <c r="L945" s="272">
        <v>0</v>
      </c>
      <c r="M945" s="272">
        <v>0</v>
      </c>
      <c r="N945" s="197">
        <v>3</v>
      </c>
      <c r="O945" s="197">
        <v>3</v>
      </c>
      <c r="P945" s="197">
        <v>3</v>
      </c>
      <c r="Q945" s="197">
        <v>0</v>
      </c>
      <c r="R945" s="323"/>
    </row>
    <row r="946" spans="1:18" ht="12.75">
      <c r="A946" s="323"/>
      <c r="B946" s="332"/>
      <c r="C946" s="333"/>
      <c r="D946" s="382"/>
      <c r="E946" s="380"/>
      <c r="F946" s="380"/>
      <c r="G946" s="337">
        <v>902</v>
      </c>
      <c r="H946" s="234" t="s">
        <v>83</v>
      </c>
      <c r="I946" s="234" t="s">
        <v>84</v>
      </c>
      <c r="J946" s="288" t="s">
        <v>1014</v>
      </c>
      <c r="K946" s="288" t="s">
        <v>594</v>
      </c>
      <c r="L946" s="272">
        <v>0</v>
      </c>
      <c r="M946" s="272">
        <v>0</v>
      </c>
      <c r="N946" s="197">
        <v>361.8</v>
      </c>
      <c r="O946" s="197">
        <v>300</v>
      </c>
      <c r="P946" s="197">
        <v>300</v>
      </c>
      <c r="Q946" s="197">
        <v>0</v>
      </c>
      <c r="R946" s="323"/>
    </row>
    <row r="947" spans="1:18" ht="12.75">
      <c r="A947" s="323"/>
      <c r="B947" s="332"/>
      <c r="C947" s="333"/>
      <c r="D947" s="382"/>
      <c r="E947" s="380"/>
      <c r="F947" s="380"/>
      <c r="G947" s="337">
        <v>902</v>
      </c>
      <c r="H947" s="234" t="s">
        <v>83</v>
      </c>
      <c r="I947" s="234" t="s">
        <v>84</v>
      </c>
      <c r="J947" s="288" t="s">
        <v>1015</v>
      </c>
      <c r="K947" s="288" t="s">
        <v>594</v>
      </c>
      <c r="L947" s="272">
        <v>0</v>
      </c>
      <c r="M947" s="272">
        <v>0</v>
      </c>
      <c r="N947" s="197">
        <v>1938</v>
      </c>
      <c r="O947" s="197">
        <v>1500</v>
      </c>
      <c r="P947" s="197">
        <v>1500</v>
      </c>
      <c r="Q947" s="197">
        <v>0</v>
      </c>
      <c r="R947" s="323"/>
    </row>
    <row r="948" spans="1:18" ht="12.75">
      <c r="A948" s="323"/>
      <c r="B948" s="332"/>
      <c r="C948" s="333"/>
      <c r="D948" s="382"/>
      <c r="E948" s="380"/>
      <c r="F948" s="380"/>
      <c r="G948" s="337">
        <v>902</v>
      </c>
      <c r="H948" s="234" t="s">
        <v>83</v>
      </c>
      <c r="I948" s="234" t="s">
        <v>84</v>
      </c>
      <c r="J948" s="288" t="s">
        <v>1016</v>
      </c>
      <c r="K948" s="288" t="s">
        <v>594</v>
      </c>
      <c r="L948" s="272">
        <v>0</v>
      </c>
      <c r="M948" s="272">
        <v>0</v>
      </c>
      <c r="N948" s="197">
        <v>140</v>
      </c>
      <c r="O948" s="197">
        <v>200</v>
      </c>
      <c r="P948" s="197">
        <v>200</v>
      </c>
      <c r="Q948" s="197">
        <v>0</v>
      </c>
      <c r="R948" s="323"/>
    </row>
    <row r="949" spans="1:18" ht="12.75">
      <c r="A949" s="323"/>
      <c r="B949" s="332"/>
      <c r="C949" s="333"/>
      <c r="D949" s="382"/>
      <c r="E949" s="380"/>
      <c r="F949" s="380"/>
      <c r="G949" s="337">
        <v>902</v>
      </c>
      <c r="H949" s="234" t="s">
        <v>83</v>
      </c>
      <c r="I949" s="234" t="s">
        <v>84</v>
      </c>
      <c r="J949" s="288" t="s">
        <v>1017</v>
      </c>
      <c r="K949" s="288" t="s">
        <v>594</v>
      </c>
      <c r="L949" s="272">
        <v>0</v>
      </c>
      <c r="M949" s="272">
        <v>0</v>
      </c>
      <c r="N949" s="197">
        <v>10</v>
      </c>
      <c r="O949" s="197">
        <v>10</v>
      </c>
      <c r="P949" s="197">
        <v>10</v>
      </c>
      <c r="Q949" s="197">
        <v>0</v>
      </c>
      <c r="R949" s="323"/>
    </row>
    <row r="950" spans="1:18" ht="12.75">
      <c r="A950" s="323"/>
      <c r="B950" s="332"/>
      <c r="C950" s="333"/>
      <c r="D950" s="382"/>
      <c r="E950" s="380"/>
      <c r="F950" s="380"/>
      <c r="G950" s="337">
        <v>902</v>
      </c>
      <c r="H950" s="234" t="s">
        <v>83</v>
      </c>
      <c r="I950" s="234" t="s">
        <v>84</v>
      </c>
      <c r="J950" s="288" t="s">
        <v>1018</v>
      </c>
      <c r="K950" s="288" t="s">
        <v>594</v>
      </c>
      <c r="L950" s="272">
        <v>0</v>
      </c>
      <c r="M950" s="272">
        <v>0</v>
      </c>
      <c r="N950" s="197">
        <v>273.60000000000002</v>
      </c>
      <c r="O950" s="197">
        <v>300</v>
      </c>
      <c r="P950" s="197">
        <v>300</v>
      </c>
      <c r="Q950" s="197">
        <v>0</v>
      </c>
      <c r="R950" s="323"/>
    </row>
    <row r="951" spans="1:18" ht="12.75">
      <c r="A951" s="323"/>
      <c r="B951" s="332"/>
      <c r="C951" s="333"/>
      <c r="D951" s="382"/>
      <c r="E951" s="380"/>
      <c r="F951" s="380"/>
      <c r="G951" s="337">
        <v>902</v>
      </c>
      <c r="H951" s="234" t="s">
        <v>83</v>
      </c>
      <c r="I951" s="234" t="s">
        <v>84</v>
      </c>
      <c r="J951" s="288" t="s">
        <v>1019</v>
      </c>
      <c r="K951" s="288" t="s">
        <v>594</v>
      </c>
      <c r="L951" s="272">
        <v>0</v>
      </c>
      <c r="M951" s="272">
        <v>0</v>
      </c>
      <c r="N951" s="197">
        <v>246</v>
      </c>
      <c r="O951" s="197">
        <v>300</v>
      </c>
      <c r="P951" s="197">
        <v>300</v>
      </c>
      <c r="Q951" s="197">
        <v>0</v>
      </c>
      <c r="R951" s="323"/>
    </row>
    <row r="952" spans="1:18" ht="12.75">
      <c r="A952" s="323"/>
      <c r="B952" s="332"/>
      <c r="C952" s="333"/>
      <c r="D952" s="382"/>
      <c r="E952" s="380"/>
      <c r="F952" s="380"/>
      <c r="G952" s="337">
        <v>902</v>
      </c>
      <c r="H952" s="234" t="s">
        <v>83</v>
      </c>
      <c r="I952" s="234" t="s">
        <v>84</v>
      </c>
      <c r="J952" s="288" t="s">
        <v>1020</v>
      </c>
      <c r="K952" s="288" t="s">
        <v>594</v>
      </c>
      <c r="L952" s="272">
        <v>0</v>
      </c>
      <c r="M952" s="272">
        <v>0</v>
      </c>
      <c r="N952" s="197">
        <v>460</v>
      </c>
      <c r="O952" s="197">
        <v>600</v>
      </c>
      <c r="P952" s="197">
        <v>600</v>
      </c>
      <c r="Q952" s="197">
        <v>0</v>
      </c>
      <c r="R952" s="323"/>
    </row>
    <row r="953" spans="1:18" ht="12.75">
      <c r="A953" s="323"/>
      <c r="B953" s="332"/>
      <c r="C953" s="333"/>
      <c r="D953" s="382"/>
      <c r="E953" s="380"/>
      <c r="F953" s="380"/>
      <c r="G953" s="337">
        <v>902</v>
      </c>
      <c r="H953" s="234" t="s">
        <v>83</v>
      </c>
      <c r="I953" s="234" t="s">
        <v>84</v>
      </c>
      <c r="J953" s="288" t="s">
        <v>1021</v>
      </c>
      <c r="K953" s="288" t="s">
        <v>594</v>
      </c>
      <c r="L953" s="272">
        <v>0</v>
      </c>
      <c r="M953" s="272">
        <v>0</v>
      </c>
      <c r="N953" s="197">
        <v>4.5</v>
      </c>
      <c r="O953" s="197">
        <v>4.5</v>
      </c>
      <c r="P953" s="197">
        <v>5</v>
      </c>
      <c r="Q953" s="197">
        <v>0</v>
      </c>
      <c r="R953" s="323"/>
    </row>
    <row r="954" spans="1:18" ht="12.75">
      <c r="A954" s="323"/>
      <c r="B954" s="332"/>
      <c r="C954" s="333"/>
      <c r="D954" s="382"/>
      <c r="E954" s="380"/>
      <c r="F954" s="380"/>
      <c r="G954" s="337">
        <v>902</v>
      </c>
      <c r="H954" s="234" t="s">
        <v>83</v>
      </c>
      <c r="I954" s="234" t="s">
        <v>84</v>
      </c>
      <c r="J954" s="288" t="s">
        <v>1022</v>
      </c>
      <c r="K954" s="288" t="s">
        <v>594</v>
      </c>
      <c r="L954" s="272">
        <v>0</v>
      </c>
      <c r="M954" s="272">
        <v>0</v>
      </c>
      <c r="N954" s="197">
        <v>700</v>
      </c>
      <c r="O954" s="197">
        <v>500</v>
      </c>
      <c r="P954" s="197">
        <v>500</v>
      </c>
      <c r="Q954" s="197">
        <v>0</v>
      </c>
      <c r="R954" s="323"/>
    </row>
    <row r="955" spans="1:18" ht="12.75">
      <c r="A955" s="323"/>
      <c r="B955" s="332"/>
      <c r="C955" s="333"/>
      <c r="D955" s="382"/>
      <c r="E955" s="380"/>
      <c r="F955" s="380"/>
      <c r="G955" s="337">
        <v>902</v>
      </c>
      <c r="H955" s="234" t="s">
        <v>83</v>
      </c>
      <c r="I955" s="234" t="s">
        <v>84</v>
      </c>
      <c r="J955" s="288" t="s">
        <v>1023</v>
      </c>
      <c r="K955" s="288" t="s">
        <v>594</v>
      </c>
      <c r="L955" s="272">
        <v>0</v>
      </c>
      <c r="M955" s="272">
        <v>0</v>
      </c>
      <c r="N955" s="197">
        <v>6030.2</v>
      </c>
      <c r="O955" s="197">
        <v>637.20000000000005</v>
      </c>
      <c r="P955" s="197">
        <v>667.5</v>
      </c>
      <c r="Q955" s="197">
        <v>0</v>
      </c>
      <c r="R955" s="323"/>
    </row>
    <row r="956" spans="1:18" ht="12.75">
      <c r="A956" s="323"/>
      <c r="B956" s="332"/>
      <c r="C956" s="333"/>
      <c r="D956" s="382"/>
      <c r="E956" s="380"/>
      <c r="F956" s="380"/>
      <c r="G956" s="337">
        <v>902</v>
      </c>
      <c r="H956" s="234" t="s">
        <v>83</v>
      </c>
      <c r="I956" s="234" t="s">
        <v>84</v>
      </c>
      <c r="J956" s="288" t="s">
        <v>1024</v>
      </c>
      <c r="K956" s="288" t="s">
        <v>594</v>
      </c>
      <c r="L956" s="272">
        <v>0</v>
      </c>
      <c r="M956" s="272">
        <v>0</v>
      </c>
      <c r="N956" s="197">
        <v>89.5</v>
      </c>
      <c r="O956" s="197">
        <v>50</v>
      </c>
      <c r="P956" s="197">
        <v>52</v>
      </c>
      <c r="Q956" s="197">
        <v>0</v>
      </c>
      <c r="R956" s="323"/>
    </row>
    <row r="957" spans="1:18" ht="12.75">
      <c r="A957" s="323"/>
      <c r="B957" s="332"/>
      <c r="C957" s="333"/>
      <c r="D957" s="382"/>
      <c r="E957" s="380"/>
      <c r="F957" s="380"/>
      <c r="G957" s="337">
        <v>902</v>
      </c>
      <c r="H957" s="234" t="s">
        <v>83</v>
      </c>
      <c r="I957" s="234" t="s">
        <v>84</v>
      </c>
      <c r="J957" s="288" t="s">
        <v>1025</v>
      </c>
      <c r="K957" s="288" t="s">
        <v>594</v>
      </c>
      <c r="L957" s="272">
        <v>0</v>
      </c>
      <c r="M957" s="272">
        <v>0</v>
      </c>
      <c r="N957" s="197">
        <v>212.5</v>
      </c>
      <c r="O957" s="197">
        <v>150</v>
      </c>
      <c r="P957" s="197">
        <v>150</v>
      </c>
      <c r="Q957" s="197">
        <v>0</v>
      </c>
      <c r="R957" s="323"/>
    </row>
    <row r="958" spans="1:18" ht="12.75">
      <c r="A958" s="323"/>
      <c r="B958" s="332"/>
      <c r="C958" s="333"/>
      <c r="D958" s="382"/>
      <c r="E958" s="380"/>
      <c r="F958" s="380"/>
      <c r="G958" s="337">
        <v>902</v>
      </c>
      <c r="H958" s="234" t="s">
        <v>83</v>
      </c>
      <c r="I958" s="234" t="s">
        <v>84</v>
      </c>
      <c r="J958" s="288" t="s">
        <v>1026</v>
      </c>
      <c r="K958" s="288" t="s">
        <v>594</v>
      </c>
      <c r="L958" s="272">
        <v>0</v>
      </c>
      <c r="M958" s="272">
        <v>0</v>
      </c>
      <c r="N958" s="197">
        <v>100</v>
      </c>
      <c r="O958" s="197">
        <v>100</v>
      </c>
      <c r="P958" s="197">
        <v>100</v>
      </c>
      <c r="Q958" s="197">
        <v>0</v>
      </c>
      <c r="R958" s="323"/>
    </row>
    <row r="959" spans="1:18" ht="12.75">
      <c r="A959" s="323"/>
      <c r="B959" s="332"/>
      <c r="C959" s="333"/>
      <c r="D959" s="382"/>
      <c r="E959" s="380"/>
      <c r="F959" s="380"/>
      <c r="G959" s="337">
        <v>902</v>
      </c>
      <c r="H959" s="234" t="s">
        <v>83</v>
      </c>
      <c r="I959" s="234" t="s">
        <v>84</v>
      </c>
      <c r="J959" s="288" t="s">
        <v>744</v>
      </c>
      <c r="K959" s="288" t="s">
        <v>594</v>
      </c>
      <c r="L959" s="272">
        <v>0</v>
      </c>
      <c r="M959" s="272">
        <v>0</v>
      </c>
      <c r="N959" s="197">
        <v>0</v>
      </c>
      <c r="O959" s="197">
        <v>0</v>
      </c>
      <c r="P959" s="197">
        <v>0</v>
      </c>
      <c r="Q959" s="197">
        <v>5762.5</v>
      </c>
      <c r="R959" s="323"/>
    </row>
    <row r="960" spans="1:18" ht="178.5">
      <c r="A960" s="323"/>
      <c r="B960" s="226" t="s">
        <v>1225</v>
      </c>
      <c r="C960" s="199" t="s">
        <v>1226</v>
      </c>
      <c r="D960" s="228"/>
      <c r="E960" s="199"/>
      <c r="F960" s="199"/>
      <c r="G960" s="406"/>
      <c r="H960" s="199"/>
      <c r="I960" s="199"/>
      <c r="J960" s="199"/>
      <c r="K960" s="200"/>
      <c r="L960" s="207">
        <f t="shared" ref="L960:Q960" si="53">SUM(L961:L965)</f>
        <v>5434.9</v>
      </c>
      <c r="M960" s="207">
        <f t="shared" si="53"/>
        <v>5313.7</v>
      </c>
      <c r="N960" s="207">
        <f t="shared" si="53"/>
        <v>5547.5</v>
      </c>
      <c r="O960" s="207">
        <f t="shared" si="53"/>
        <v>5990.7</v>
      </c>
      <c r="P960" s="207">
        <f t="shared" si="53"/>
        <v>6075.1</v>
      </c>
      <c r="Q960" s="207">
        <f t="shared" si="53"/>
        <v>6162.7999999999993</v>
      </c>
      <c r="R960" s="323"/>
    </row>
    <row r="961" spans="1:18" ht="76.5">
      <c r="A961" s="323"/>
      <c r="B961" s="232"/>
      <c r="C961" s="215"/>
      <c r="D961" s="213" t="s">
        <v>1218</v>
      </c>
      <c r="E961" s="213" t="s">
        <v>152</v>
      </c>
      <c r="F961" s="213" t="s">
        <v>1219</v>
      </c>
      <c r="G961" s="240">
        <v>925</v>
      </c>
      <c r="H961" s="209" t="s">
        <v>98</v>
      </c>
      <c r="I961" s="209" t="s">
        <v>92</v>
      </c>
      <c r="J961" s="210" t="s">
        <v>1227</v>
      </c>
      <c r="K961" s="212">
        <v>612</v>
      </c>
      <c r="L961" s="196">
        <v>1424.1</v>
      </c>
      <c r="M961" s="196">
        <v>1424.1</v>
      </c>
      <c r="N961" s="196">
        <v>1868.5</v>
      </c>
      <c r="O961" s="196">
        <v>2109.9</v>
      </c>
      <c r="P961" s="218">
        <v>2194.3000000000002</v>
      </c>
      <c r="Q961" s="196">
        <v>2282</v>
      </c>
      <c r="R961" s="323"/>
    </row>
    <row r="962" spans="1:18" ht="12.75">
      <c r="A962" s="323"/>
      <c r="B962" s="232"/>
      <c r="C962" s="215"/>
      <c r="D962" s="193"/>
      <c r="E962" s="193"/>
      <c r="F962" s="193"/>
      <c r="G962" s="240">
        <v>925</v>
      </c>
      <c r="H962" s="210" t="s">
        <v>100</v>
      </c>
      <c r="I962" s="210" t="s">
        <v>83</v>
      </c>
      <c r="J962" s="210" t="s">
        <v>1228</v>
      </c>
      <c r="K962" s="274">
        <v>244</v>
      </c>
      <c r="L962" s="196">
        <v>61.7</v>
      </c>
      <c r="M962" s="196">
        <v>61.7</v>
      </c>
      <c r="N962" s="196">
        <v>52.5</v>
      </c>
      <c r="O962" s="196">
        <v>58.2</v>
      </c>
      <c r="P962" s="218">
        <v>0</v>
      </c>
      <c r="Q962" s="196">
        <v>0</v>
      </c>
      <c r="R962" s="323"/>
    </row>
    <row r="963" spans="1:18" ht="12.75">
      <c r="A963" s="323"/>
      <c r="B963" s="232"/>
      <c r="C963" s="215"/>
      <c r="D963" s="213"/>
      <c r="E963" s="213"/>
      <c r="F963" s="213"/>
      <c r="G963" s="240">
        <v>925</v>
      </c>
      <c r="H963" s="209" t="s">
        <v>100</v>
      </c>
      <c r="I963" s="209" t="s">
        <v>83</v>
      </c>
      <c r="J963" s="209" t="s">
        <v>1228</v>
      </c>
      <c r="K963" s="274">
        <v>313</v>
      </c>
      <c r="L963" s="196">
        <v>3949.1</v>
      </c>
      <c r="M963" s="196">
        <v>3827.9</v>
      </c>
      <c r="N963" s="196">
        <v>3626.5</v>
      </c>
      <c r="O963" s="196">
        <v>3822.6</v>
      </c>
      <c r="P963" s="218">
        <v>0</v>
      </c>
      <c r="Q963" s="196">
        <v>0</v>
      </c>
      <c r="R963" s="323"/>
    </row>
    <row r="964" spans="1:18" ht="12.75">
      <c r="A964" s="323"/>
      <c r="B964" s="232"/>
      <c r="C964" s="215"/>
      <c r="D964" s="213"/>
      <c r="E964" s="213"/>
      <c r="F964" s="213"/>
      <c r="G964" s="240">
        <v>925</v>
      </c>
      <c r="H964" s="209" t="s">
        <v>100</v>
      </c>
      <c r="I964" s="209" t="s">
        <v>83</v>
      </c>
      <c r="J964" s="209" t="s">
        <v>1229</v>
      </c>
      <c r="K964" s="274">
        <v>244</v>
      </c>
      <c r="L964" s="196">
        <v>0</v>
      </c>
      <c r="M964" s="196">
        <v>0</v>
      </c>
      <c r="N964" s="196">
        <v>0</v>
      </c>
      <c r="O964" s="196">
        <v>0</v>
      </c>
      <c r="P964" s="218">
        <v>58.2</v>
      </c>
      <c r="Q964" s="196">
        <v>58.2</v>
      </c>
      <c r="R964" s="323"/>
    </row>
    <row r="965" spans="1:18" ht="12.75">
      <c r="A965" s="323"/>
      <c r="B965" s="232"/>
      <c r="C965" s="215"/>
      <c r="D965" s="213"/>
      <c r="E965" s="213"/>
      <c r="F965" s="213"/>
      <c r="G965" s="240">
        <v>925</v>
      </c>
      <c r="H965" s="209" t="s">
        <v>100</v>
      </c>
      <c r="I965" s="209" t="s">
        <v>83</v>
      </c>
      <c r="J965" s="209" t="s">
        <v>1229</v>
      </c>
      <c r="K965" s="274">
        <v>313</v>
      </c>
      <c r="L965" s="196">
        <v>0</v>
      </c>
      <c r="M965" s="196">
        <v>0</v>
      </c>
      <c r="N965" s="196">
        <v>0</v>
      </c>
      <c r="O965" s="196">
        <v>0</v>
      </c>
      <c r="P965" s="218">
        <v>3822.6</v>
      </c>
      <c r="Q965" s="196">
        <v>3822.6</v>
      </c>
      <c r="R965" s="323"/>
    </row>
    <row r="966" spans="1:18" ht="89.25">
      <c r="A966" s="323"/>
      <c r="B966" s="273">
        <v>304020039</v>
      </c>
      <c r="C966" s="328" t="s">
        <v>16</v>
      </c>
      <c r="D966" s="338"/>
      <c r="E966" s="319"/>
      <c r="F966" s="319"/>
      <c r="G966" s="319"/>
      <c r="H966" s="331"/>
      <c r="I966" s="331"/>
      <c r="J966" s="339"/>
      <c r="K966" s="339"/>
      <c r="L966" s="198">
        <f t="shared" ref="L966:Q966" si="54">L969+L970</f>
        <v>85197</v>
      </c>
      <c r="M966" s="198">
        <f t="shared" si="54"/>
        <v>85076.299999999988</v>
      </c>
      <c r="N966" s="198">
        <f t="shared" si="54"/>
        <v>28897</v>
      </c>
      <c r="O966" s="198">
        <f t="shared" si="54"/>
        <v>24423.3</v>
      </c>
      <c r="P966" s="198">
        <f t="shared" si="54"/>
        <v>24423.3</v>
      </c>
      <c r="Q966" s="198">
        <f t="shared" si="54"/>
        <v>24423.3</v>
      </c>
      <c r="R966" s="323"/>
    </row>
    <row r="967" spans="1:18" ht="76.5">
      <c r="A967" s="323"/>
      <c r="B967" s="273"/>
      <c r="C967" s="328"/>
      <c r="D967" s="204" t="s">
        <v>879</v>
      </c>
      <c r="E967" s="240" t="s">
        <v>252</v>
      </c>
      <c r="F967" s="261" t="s">
        <v>880</v>
      </c>
      <c r="G967" s="261"/>
      <c r="H967" s="331"/>
      <c r="I967" s="331"/>
      <c r="J967" s="339"/>
      <c r="K967" s="339"/>
      <c r="L967" s="272"/>
      <c r="M967" s="272"/>
      <c r="N967" s="198"/>
      <c r="O967" s="198"/>
      <c r="P967" s="198"/>
      <c r="Q967" s="198"/>
      <c r="R967" s="323"/>
    </row>
    <row r="968" spans="1:18" ht="63.75">
      <c r="A968" s="323"/>
      <c r="B968" s="273"/>
      <c r="C968" s="328"/>
      <c r="D968" s="204" t="s">
        <v>933</v>
      </c>
      <c r="E968" s="240" t="s">
        <v>252</v>
      </c>
      <c r="F968" s="240" t="s">
        <v>934</v>
      </c>
      <c r="G968" s="261"/>
      <c r="H968" s="331"/>
      <c r="I968" s="331"/>
      <c r="J968" s="339"/>
      <c r="K968" s="339"/>
      <c r="L968" s="272"/>
      <c r="M968" s="272"/>
      <c r="N968" s="198"/>
      <c r="O968" s="198"/>
      <c r="P968" s="198"/>
      <c r="Q968" s="198"/>
      <c r="R968" s="323"/>
    </row>
    <row r="969" spans="1:18" ht="12.75">
      <c r="A969" s="323"/>
      <c r="B969" s="332"/>
      <c r="C969" s="333"/>
      <c r="D969" s="340"/>
      <c r="E969" s="253"/>
      <c r="F969" s="253"/>
      <c r="G969" s="337">
        <v>902</v>
      </c>
      <c r="H969" s="209" t="s">
        <v>100</v>
      </c>
      <c r="I969" s="210" t="s">
        <v>83</v>
      </c>
      <c r="J969" s="211" t="s">
        <v>592</v>
      </c>
      <c r="K969" s="212">
        <v>412</v>
      </c>
      <c r="L969" s="196">
        <v>35381.199999999997</v>
      </c>
      <c r="M969" s="272">
        <v>35356.199999999997</v>
      </c>
      <c r="N969" s="196">
        <v>0</v>
      </c>
      <c r="O969" s="196">
        <v>0</v>
      </c>
      <c r="P969" s="196">
        <v>0</v>
      </c>
      <c r="Q969" s="196">
        <v>0</v>
      </c>
      <c r="R969" s="323"/>
    </row>
    <row r="970" spans="1:18" ht="12.75">
      <c r="A970" s="323"/>
      <c r="B970" s="332"/>
      <c r="C970" s="333"/>
      <c r="D970" s="340"/>
      <c r="E970" s="253"/>
      <c r="F970" s="253"/>
      <c r="G970" s="337">
        <v>902</v>
      </c>
      <c r="H970" s="209" t="s">
        <v>100</v>
      </c>
      <c r="I970" s="210" t="s">
        <v>83</v>
      </c>
      <c r="J970" s="211" t="s">
        <v>876</v>
      </c>
      <c r="K970" s="212">
        <v>412</v>
      </c>
      <c r="L970" s="196">
        <v>49815.8</v>
      </c>
      <c r="M970" s="272">
        <v>49720.1</v>
      </c>
      <c r="N970" s="196">
        <v>28897</v>
      </c>
      <c r="O970" s="196">
        <v>24423.3</v>
      </c>
      <c r="P970" s="196">
        <v>24423.3</v>
      </c>
      <c r="Q970" s="196">
        <v>24423.3</v>
      </c>
      <c r="R970" s="323"/>
    </row>
    <row r="971" spans="1:18" ht="213" customHeight="1">
      <c r="A971" s="323"/>
      <c r="B971" s="273" t="s">
        <v>1078</v>
      </c>
      <c r="C971" s="328" t="s">
        <v>1079</v>
      </c>
      <c r="D971" s="338"/>
      <c r="E971" s="319"/>
      <c r="F971" s="319"/>
      <c r="G971" s="365"/>
      <c r="H971" s="229"/>
      <c r="I971" s="285"/>
      <c r="J971" s="211"/>
      <c r="K971" s="212"/>
      <c r="L971" s="384">
        <f t="shared" ref="L971:N971" si="55">L972</f>
        <v>0</v>
      </c>
      <c r="M971" s="384">
        <f t="shared" si="55"/>
        <v>0</v>
      </c>
      <c r="N971" s="384">
        <f t="shared" si="55"/>
        <v>0</v>
      </c>
      <c r="O971" s="384">
        <f>O972</f>
        <v>0</v>
      </c>
      <c r="P971" s="384">
        <f t="shared" ref="P971:Q971" si="56">P972</f>
        <v>90000</v>
      </c>
      <c r="Q971" s="384">
        <f t="shared" si="56"/>
        <v>45000</v>
      </c>
      <c r="R971" s="323"/>
    </row>
    <row r="972" spans="1:18" ht="18" customHeight="1">
      <c r="A972" s="323"/>
      <c r="B972" s="273"/>
      <c r="C972" s="333"/>
      <c r="D972" s="340"/>
      <c r="E972" s="253"/>
      <c r="F972" s="253"/>
      <c r="G972" s="337">
        <v>902</v>
      </c>
      <c r="H972" s="209" t="s">
        <v>92</v>
      </c>
      <c r="I972" s="210" t="s">
        <v>76</v>
      </c>
      <c r="J972" s="211" t="s">
        <v>1080</v>
      </c>
      <c r="K972" s="212">
        <v>414</v>
      </c>
      <c r="L972" s="196">
        <v>0</v>
      </c>
      <c r="M972" s="196">
        <v>0</v>
      </c>
      <c r="N972" s="196">
        <v>0</v>
      </c>
      <c r="O972" s="196">
        <v>0</v>
      </c>
      <c r="P972" s="196">
        <v>90000</v>
      </c>
      <c r="Q972" s="196">
        <v>45000</v>
      </c>
      <c r="R972" s="323"/>
    </row>
    <row r="973" spans="1:18" ht="96.75" customHeight="1">
      <c r="A973" s="323"/>
      <c r="B973" s="226">
        <v>304020054</v>
      </c>
      <c r="C973" s="199" t="s">
        <v>1230</v>
      </c>
      <c r="D973" s="275"/>
      <c r="E973" s="275"/>
      <c r="F973" s="275"/>
      <c r="G973" s="364"/>
      <c r="H973" s="275"/>
      <c r="I973" s="275"/>
      <c r="J973" s="275"/>
      <c r="K973" s="275"/>
      <c r="L973" s="207">
        <f>SUM(L974:L981)</f>
        <v>1195.9000000000001</v>
      </c>
      <c r="M973" s="207">
        <f t="shared" ref="M973:Q973" si="57">SUM(M974:M981)</f>
        <v>1195.8</v>
      </c>
      <c r="N973" s="207">
        <f t="shared" si="57"/>
        <v>1550.8</v>
      </c>
      <c r="O973" s="207">
        <f t="shared" si="57"/>
        <v>1131.3999999999999</v>
      </c>
      <c r="P973" s="207">
        <f t="shared" si="57"/>
        <v>1168</v>
      </c>
      <c r="Q973" s="207">
        <f t="shared" si="57"/>
        <v>1205.9000000000001</v>
      </c>
      <c r="R973" s="323"/>
    </row>
    <row r="974" spans="1:18" ht="18" customHeight="1">
      <c r="A974" s="323"/>
      <c r="B974" s="232">
        <v>304020054</v>
      </c>
      <c r="C974" s="276"/>
      <c r="D974" s="277"/>
      <c r="E974" s="224"/>
      <c r="F974" s="224"/>
      <c r="G974" s="240">
        <v>925</v>
      </c>
      <c r="H974" s="209" t="s">
        <v>98</v>
      </c>
      <c r="I974" s="209" t="s">
        <v>77</v>
      </c>
      <c r="J974" s="210" t="s">
        <v>1231</v>
      </c>
      <c r="K974" s="212">
        <v>612</v>
      </c>
      <c r="L974" s="196">
        <v>160</v>
      </c>
      <c r="M974" s="196">
        <v>160</v>
      </c>
      <c r="N974" s="196">
        <v>0</v>
      </c>
      <c r="O974" s="196">
        <v>0</v>
      </c>
      <c r="P974" s="196">
        <v>0</v>
      </c>
      <c r="Q974" s="196">
        <v>0</v>
      </c>
      <c r="R974" s="323"/>
    </row>
    <row r="975" spans="1:18" ht="18" customHeight="1">
      <c r="A975" s="323"/>
      <c r="B975" s="232">
        <v>304020054</v>
      </c>
      <c r="C975" s="276"/>
      <c r="D975" s="213"/>
      <c r="E975" s="224"/>
      <c r="F975" s="224"/>
      <c r="G975" s="240">
        <v>925</v>
      </c>
      <c r="H975" s="209" t="s">
        <v>98</v>
      </c>
      <c r="I975" s="209" t="s">
        <v>77</v>
      </c>
      <c r="J975" s="210" t="s">
        <v>1231</v>
      </c>
      <c r="K975" s="212">
        <v>622</v>
      </c>
      <c r="L975" s="196">
        <v>534.6</v>
      </c>
      <c r="M975" s="196">
        <v>534.6</v>
      </c>
      <c r="N975" s="196">
        <v>536.6</v>
      </c>
      <c r="O975" s="196">
        <v>432.1</v>
      </c>
      <c r="P975" s="196">
        <v>449.4</v>
      </c>
      <c r="Q975" s="196">
        <v>467.3</v>
      </c>
      <c r="R975" s="323"/>
    </row>
    <row r="976" spans="1:18" ht="18" customHeight="1">
      <c r="A976" s="323"/>
      <c r="B976" s="232">
        <v>304020054</v>
      </c>
      <c r="C976" s="215"/>
      <c r="D976" s="277" t="s">
        <v>1232</v>
      </c>
      <c r="E976" s="224" t="s">
        <v>152</v>
      </c>
      <c r="F976" s="224" t="s">
        <v>1233</v>
      </c>
      <c r="G976" s="240">
        <v>925</v>
      </c>
      <c r="H976" s="209" t="s">
        <v>86</v>
      </c>
      <c r="I976" s="210" t="s">
        <v>77</v>
      </c>
      <c r="J976" s="210" t="s">
        <v>1234</v>
      </c>
      <c r="K976" s="212">
        <v>612</v>
      </c>
      <c r="L976" s="196">
        <v>218.8</v>
      </c>
      <c r="M976" s="196">
        <v>218.7</v>
      </c>
      <c r="N976" s="196">
        <v>0</v>
      </c>
      <c r="O976" s="196">
        <v>0</v>
      </c>
      <c r="P976" s="196">
        <v>0</v>
      </c>
      <c r="Q976" s="196">
        <v>0</v>
      </c>
      <c r="R976" s="323"/>
    </row>
    <row r="977" spans="1:18" ht="12.75">
      <c r="A977" s="323"/>
      <c r="B977" s="232"/>
      <c r="C977" s="215"/>
      <c r="D977" s="277"/>
      <c r="E977" s="224"/>
      <c r="F977" s="224"/>
      <c r="G977" s="253">
        <v>926</v>
      </c>
      <c r="H977" s="234" t="s">
        <v>98</v>
      </c>
      <c r="I977" s="234" t="s">
        <v>77</v>
      </c>
      <c r="J977" s="288" t="s">
        <v>1296</v>
      </c>
      <c r="K977" s="288" t="s">
        <v>113</v>
      </c>
      <c r="L977" s="197">
        <v>282.5</v>
      </c>
      <c r="M977" s="197">
        <v>282.5</v>
      </c>
      <c r="N977" s="197">
        <v>281.39999999999998</v>
      </c>
      <c r="O977" s="197">
        <v>292.7</v>
      </c>
      <c r="P977" s="197">
        <v>304.39999999999998</v>
      </c>
      <c r="Q977" s="197">
        <v>316.60000000000002</v>
      </c>
      <c r="R977" s="323"/>
    </row>
    <row r="978" spans="1:18" ht="12.75">
      <c r="A978" s="323"/>
      <c r="B978" s="273"/>
      <c r="C978" s="333"/>
      <c r="D978" s="340"/>
      <c r="E978" s="253"/>
      <c r="F978" s="253"/>
      <c r="G978" s="380">
        <v>929</v>
      </c>
      <c r="H978" s="346" t="s">
        <v>86</v>
      </c>
      <c r="I978" s="346" t="s">
        <v>76</v>
      </c>
      <c r="J978" s="346" t="s">
        <v>1299</v>
      </c>
      <c r="K978" s="346" t="s">
        <v>113</v>
      </c>
      <c r="L978" s="264">
        <v>0</v>
      </c>
      <c r="M978" s="264">
        <v>0</v>
      </c>
      <c r="N978" s="264">
        <v>514</v>
      </c>
      <c r="O978" s="264">
        <v>187.8</v>
      </c>
      <c r="P978" s="264">
        <v>195.4</v>
      </c>
      <c r="Q978" s="264">
        <v>0</v>
      </c>
      <c r="R978" s="323"/>
    </row>
    <row r="979" spans="1:18" ht="12.75">
      <c r="A979" s="323"/>
      <c r="B979" s="273"/>
      <c r="C979" s="333"/>
      <c r="D979" s="340"/>
      <c r="E979" s="253"/>
      <c r="F979" s="253"/>
      <c r="G979" s="380">
        <v>929</v>
      </c>
      <c r="H979" s="346" t="s">
        <v>86</v>
      </c>
      <c r="I979" s="346" t="s">
        <v>76</v>
      </c>
      <c r="J979" s="346" t="s">
        <v>1322</v>
      </c>
      <c r="K979" s="346" t="s">
        <v>113</v>
      </c>
      <c r="L979" s="264">
        <v>0</v>
      </c>
      <c r="M979" s="264">
        <v>0</v>
      </c>
      <c r="N979" s="264">
        <v>0</v>
      </c>
      <c r="O979" s="264">
        <v>0</v>
      </c>
      <c r="P979" s="264">
        <v>0</v>
      </c>
      <c r="Q979" s="264">
        <v>203.2</v>
      </c>
      <c r="R979" s="323"/>
    </row>
    <row r="980" spans="1:18" ht="12.75">
      <c r="A980" s="323"/>
      <c r="B980" s="273"/>
      <c r="C980" s="333"/>
      <c r="D980" s="340"/>
      <c r="E980" s="253"/>
      <c r="F980" s="253"/>
      <c r="G980" s="380">
        <v>929</v>
      </c>
      <c r="H980" s="346" t="s">
        <v>86</v>
      </c>
      <c r="I980" s="346" t="s">
        <v>77</v>
      </c>
      <c r="J980" s="346" t="s">
        <v>1323</v>
      </c>
      <c r="K980" s="346" t="s">
        <v>113</v>
      </c>
      <c r="L980" s="264">
        <v>0</v>
      </c>
      <c r="M980" s="264">
        <v>0</v>
      </c>
      <c r="N980" s="264">
        <v>0</v>
      </c>
      <c r="O980" s="264">
        <v>0</v>
      </c>
      <c r="P980" s="264">
        <v>218.8</v>
      </c>
      <c r="Q980" s="264">
        <v>218.8</v>
      </c>
      <c r="R980" s="323"/>
    </row>
    <row r="981" spans="1:18" ht="12.75">
      <c r="A981" s="323"/>
      <c r="B981" s="273"/>
      <c r="C981" s="333"/>
      <c r="D981" s="340"/>
      <c r="E981" s="253"/>
      <c r="F981" s="253"/>
      <c r="G981" s="380">
        <v>929</v>
      </c>
      <c r="H981" s="346" t="s">
        <v>86</v>
      </c>
      <c r="I981" s="346" t="s">
        <v>77</v>
      </c>
      <c r="J981" s="346" t="s">
        <v>1234</v>
      </c>
      <c r="K981" s="346" t="s">
        <v>113</v>
      </c>
      <c r="L981" s="264">
        <v>0</v>
      </c>
      <c r="M981" s="264">
        <v>0</v>
      </c>
      <c r="N981" s="264">
        <v>218.8</v>
      </c>
      <c r="O981" s="264">
        <v>218.8</v>
      </c>
      <c r="P981" s="264">
        <v>0</v>
      </c>
      <c r="Q981" s="264">
        <v>0</v>
      </c>
      <c r="R981" s="323"/>
    </row>
    <row r="982" spans="1:18" ht="409.5">
      <c r="A982" s="323"/>
      <c r="B982" s="273">
        <v>304020056</v>
      </c>
      <c r="C982" s="328" t="s">
        <v>792</v>
      </c>
      <c r="D982" s="338"/>
      <c r="E982" s="319"/>
      <c r="F982" s="319"/>
      <c r="G982" s="319"/>
      <c r="H982" s="331"/>
      <c r="I982" s="331"/>
      <c r="J982" s="339"/>
      <c r="K982" s="339"/>
      <c r="L982" s="198">
        <f>SUM(L987:L997)</f>
        <v>48204.800000000003</v>
      </c>
      <c r="M982" s="198">
        <f t="shared" ref="M982:Q982" si="58">SUM(M987:M997)</f>
        <v>46577.9</v>
      </c>
      <c r="N982" s="198">
        <f t="shared" si="58"/>
        <v>50053.599999999999</v>
      </c>
      <c r="O982" s="198">
        <f t="shared" si="58"/>
        <v>50290.400000000001</v>
      </c>
      <c r="P982" s="198">
        <f t="shared" si="58"/>
        <v>53371.400000000009</v>
      </c>
      <c r="Q982" s="198">
        <f t="shared" si="58"/>
        <v>53994.600000000006</v>
      </c>
      <c r="R982" s="385"/>
    </row>
    <row r="983" spans="1:18" ht="57.75" customHeight="1">
      <c r="A983" s="323"/>
      <c r="B983" s="273"/>
      <c r="C983" s="328"/>
      <c r="D983" s="204" t="s">
        <v>249</v>
      </c>
      <c r="E983" s="240" t="s">
        <v>253</v>
      </c>
      <c r="F983" s="240" t="s">
        <v>219</v>
      </c>
      <c r="G983" s="240"/>
      <c r="H983" s="331"/>
      <c r="I983" s="331"/>
      <c r="J983" s="339"/>
      <c r="K983" s="339"/>
      <c r="L983" s="198"/>
      <c r="M983" s="198"/>
      <c r="N983" s="198"/>
      <c r="O983" s="198"/>
      <c r="P983" s="198"/>
      <c r="Q983" s="198"/>
      <c r="R983" s="323"/>
    </row>
    <row r="984" spans="1:18" ht="57.75" customHeight="1">
      <c r="A984" s="323"/>
      <c r="B984" s="273"/>
      <c r="C984" s="328"/>
      <c r="D984" s="204" t="s">
        <v>890</v>
      </c>
      <c r="E984" s="240" t="s">
        <v>253</v>
      </c>
      <c r="F984" s="240" t="s">
        <v>891</v>
      </c>
      <c r="G984" s="240"/>
      <c r="H984" s="331"/>
      <c r="I984" s="331"/>
      <c r="J984" s="339"/>
      <c r="K984" s="339"/>
      <c r="L984" s="198"/>
      <c r="M984" s="198"/>
      <c r="N984" s="198"/>
      <c r="O984" s="198"/>
      <c r="P984" s="198"/>
      <c r="Q984" s="198"/>
      <c r="R984" s="323"/>
    </row>
    <row r="985" spans="1:18" ht="57.75" customHeight="1">
      <c r="A985" s="323"/>
      <c r="B985" s="273"/>
      <c r="C985" s="328"/>
      <c r="D985" s="213" t="s">
        <v>1140</v>
      </c>
      <c r="E985" s="213" t="s">
        <v>178</v>
      </c>
      <c r="F985" s="213" t="s">
        <v>1236</v>
      </c>
      <c r="G985" s="240"/>
      <c r="H985" s="331"/>
      <c r="I985" s="331"/>
      <c r="J985" s="339"/>
      <c r="K985" s="339"/>
      <c r="L985" s="198"/>
      <c r="M985" s="198"/>
      <c r="N985" s="198"/>
      <c r="O985" s="198"/>
      <c r="P985" s="198"/>
      <c r="Q985" s="198"/>
      <c r="R985" s="323"/>
    </row>
    <row r="986" spans="1:18" ht="57.75" customHeight="1">
      <c r="A986" s="323"/>
      <c r="B986" s="273"/>
      <c r="C986" s="328"/>
      <c r="D986" s="213" t="s">
        <v>1218</v>
      </c>
      <c r="E986" s="213" t="s">
        <v>152</v>
      </c>
      <c r="F986" s="213" t="s">
        <v>1219</v>
      </c>
      <c r="G986" s="240"/>
      <c r="H986" s="331"/>
      <c r="I986" s="331"/>
      <c r="J986" s="339"/>
      <c r="K986" s="339"/>
      <c r="L986" s="198"/>
      <c r="M986" s="198"/>
      <c r="N986" s="198"/>
      <c r="O986" s="198"/>
      <c r="P986" s="198"/>
      <c r="Q986" s="198"/>
      <c r="R986" s="323"/>
    </row>
    <row r="987" spans="1:18" ht="12.75">
      <c r="A987" s="323"/>
      <c r="B987" s="332"/>
      <c r="C987" s="333"/>
      <c r="D987" s="340"/>
      <c r="E987" s="253"/>
      <c r="F987" s="253"/>
      <c r="G987" s="337">
        <v>902</v>
      </c>
      <c r="H987" s="209" t="s">
        <v>100</v>
      </c>
      <c r="I987" s="210" t="s">
        <v>83</v>
      </c>
      <c r="J987" s="211" t="s">
        <v>825</v>
      </c>
      <c r="K987" s="212">
        <v>313</v>
      </c>
      <c r="L987" s="196">
        <v>15901.8</v>
      </c>
      <c r="M987" s="196">
        <v>15170.2</v>
      </c>
      <c r="N987" s="196">
        <v>18961.2</v>
      </c>
      <c r="O987" s="196">
        <v>19568</v>
      </c>
      <c r="P987" s="386">
        <v>0</v>
      </c>
      <c r="Q987" s="386">
        <v>0</v>
      </c>
      <c r="R987" s="323"/>
    </row>
    <row r="988" spans="1:18" ht="12.75">
      <c r="A988" s="323"/>
      <c r="B988" s="332"/>
      <c r="C988" s="333"/>
      <c r="D988" s="340"/>
      <c r="E988" s="253"/>
      <c r="F988" s="253"/>
      <c r="G988" s="337">
        <v>902</v>
      </c>
      <c r="H988" s="209" t="s">
        <v>100</v>
      </c>
      <c r="I988" s="210" t="s">
        <v>83</v>
      </c>
      <c r="J988" s="211" t="s">
        <v>999</v>
      </c>
      <c r="K988" s="212">
        <v>323</v>
      </c>
      <c r="L988" s="196">
        <v>0</v>
      </c>
      <c r="M988" s="196">
        <v>0</v>
      </c>
      <c r="N988" s="196">
        <v>339.7</v>
      </c>
      <c r="O988" s="196">
        <v>0</v>
      </c>
      <c r="P988" s="386">
        <v>0</v>
      </c>
      <c r="Q988" s="386">
        <v>0</v>
      </c>
      <c r="R988" s="323"/>
    </row>
    <row r="989" spans="1:18" ht="12.75">
      <c r="A989" s="323"/>
      <c r="B989" s="332"/>
      <c r="C989" s="333"/>
      <c r="D989" s="340"/>
      <c r="E989" s="253"/>
      <c r="F989" s="253"/>
      <c r="G989" s="337">
        <v>902</v>
      </c>
      <c r="H989" s="209" t="s">
        <v>100</v>
      </c>
      <c r="I989" s="210" t="s">
        <v>83</v>
      </c>
      <c r="J989" s="211" t="s">
        <v>998</v>
      </c>
      <c r="K989" s="212">
        <v>313</v>
      </c>
      <c r="L989" s="196">
        <v>0</v>
      </c>
      <c r="M989" s="196">
        <v>0</v>
      </c>
      <c r="N989" s="196">
        <v>301.7</v>
      </c>
      <c r="O989" s="196">
        <v>0</v>
      </c>
      <c r="P989" s="386">
        <v>0</v>
      </c>
      <c r="Q989" s="386">
        <v>0</v>
      </c>
      <c r="R989" s="323"/>
    </row>
    <row r="990" spans="1:18" ht="12.75">
      <c r="A990" s="323"/>
      <c r="B990" s="332"/>
      <c r="C990" s="333"/>
      <c r="D990" s="340"/>
      <c r="E990" s="253"/>
      <c r="F990" s="253"/>
      <c r="G990" s="337">
        <v>902</v>
      </c>
      <c r="H990" s="209" t="s">
        <v>100</v>
      </c>
      <c r="I990" s="210" t="s">
        <v>83</v>
      </c>
      <c r="J990" s="211" t="s">
        <v>1000</v>
      </c>
      <c r="K990" s="212">
        <v>313</v>
      </c>
      <c r="L990" s="196">
        <v>0</v>
      </c>
      <c r="M990" s="196">
        <v>0</v>
      </c>
      <c r="N990" s="196">
        <v>0</v>
      </c>
      <c r="O990" s="196">
        <v>0</v>
      </c>
      <c r="P990" s="386">
        <v>20350.599999999999</v>
      </c>
      <c r="Q990" s="386">
        <v>21164.7</v>
      </c>
      <c r="R990" s="323"/>
    </row>
    <row r="991" spans="1:18" ht="12.75">
      <c r="A991" s="323"/>
      <c r="B991" s="332"/>
      <c r="C991" s="333"/>
      <c r="D991" s="340"/>
      <c r="E991" s="253"/>
      <c r="F991" s="253"/>
      <c r="G991" s="337">
        <v>902</v>
      </c>
      <c r="H991" s="209" t="s">
        <v>100</v>
      </c>
      <c r="I991" s="210" t="s">
        <v>83</v>
      </c>
      <c r="J991" s="211" t="s">
        <v>1001</v>
      </c>
      <c r="K991" s="212">
        <v>323</v>
      </c>
      <c r="L991" s="196">
        <v>0</v>
      </c>
      <c r="M991" s="196">
        <v>0</v>
      </c>
      <c r="N991" s="196">
        <v>0</v>
      </c>
      <c r="O991" s="196">
        <v>0</v>
      </c>
      <c r="P991" s="386">
        <v>18668.7</v>
      </c>
      <c r="Q991" s="386">
        <v>18668.7</v>
      </c>
      <c r="R991" s="323"/>
    </row>
    <row r="992" spans="1:18" ht="12.75">
      <c r="A992" s="323"/>
      <c r="B992" s="332"/>
      <c r="C992" s="333"/>
      <c r="D992" s="340"/>
      <c r="E992" s="253"/>
      <c r="F992" s="253"/>
      <c r="G992" s="337">
        <v>902</v>
      </c>
      <c r="H992" s="209" t="s">
        <v>100</v>
      </c>
      <c r="I992" s="210" t="s">
        <v>83</v>
      </c>
      <c r="J992" s="211" t="s">
        <v>826</v>
      </c>
      <c r="K992" s="212">
        <v>323</v>
      </c>
      <c r="L992" s="196">
        <v>16006.6</v>
      </c>
      <c r="M992" s="196">
        <v>15111.3</v>
      </c>
      <c r="N992" s="196">
        <v>17695.900000000001</v>
      </c>
      <c r="O992" s="196">
        <v>18010.8</v>
      </c>
      <c r="P992" s="386">
        <v>0</v>
      </c>
      <c r="Q992" s="386">
        <v>0</v>
      </c>
      <c r="R992" s="323"/>
    </row>
    <row r="993" spans="1:18" ht="12.75">
      <c r="A993" s="323"/>
      <c r="B993" s="332"/>
      <c r="C993" s="333"/>
      <c r="D993" s="340"/>
      <c r="E993" s="253"/>
      <c r="F993" s="253"/>
      <c r="G993" s="240">
        <v>925</v>
      </c>
      <c r="H993" s="209" t="s">
        <v>98</v>
      </c>
      <c r="I993" s="210" t="s">
        <v>75</v>
      </c>
      <c r="J993" s="210" t="s">
        <v>1231</v>
      </c>
      <c r="K993" s="212">
        <v>612</v>
      </c>
      <c r="L993" s="196">
        <v>4473.8</v>
      </c>
      <c r="M993" s="196">
        <v>4473.8</v>
      </c>
      <c r="N993" s="196">
        <v>3945</v>
      </c>
      <c r="O993" s="196">
        <v>3682</v>
      </c>
      <c r="P993" s="196">
        <v>3883.8</v>
      </c>
      <c r="Q993" s="196">
        <v>3982.5</v>
      </c>
      <c r="R993" s="323"/>
    </row>
    <row r="994" spans="1:18" ht="12.75">
      <c r="A994" s="323"/>
      <c r="B994" s="332"/>
      <c r="C994" s="333"/>
      <c r="D994" s="340"/>
      <c r="E994" s="253"/>
      <c r="F994" s="253"/>
      <c r="G994" s="240">
        <v>925</v>
      </c>
      <c r="H994" s="209" t="s">
        <v>98</v>
      </c>
      <c r="I994" s="210" t="s">
        <v>75</v>
      </c>
      <c r="J994" s="210" t="s">
        <v>1231</v>
      </c>
      <c r="K994" s="212">
        <v>622</v>
      </c>
      <c r="L994" s="196">
        <v>1815.6</v>
      </c>
      <c r="M994" s="196">
        <f>L994</f>
        <v>1815.6</v>
      </c>
      <c r="N994" s="196">
        <v>1460.1</v>
      </c>
      <c r="O994" s="196">
        <v>1361.9</v>
      </c>
      <c r="P994" s="196">
        <v>1436.5</v>
      </c>
      <c r="Q994" s="196">
        <v>1473</v>
      </c>
      <c r="R994" s="323"/>
    </row>
    <row r="995" spans="1:18" ht="12.75">
      <c r="A995" s="323"/>
      <c r="B995" s="332"/>
      <c r="C995" s="333"/>
      <c r="D995" s="340"/>
      <c r="E995" s="253"/>
      <c r="F995" s="253"/>
      <c r="G995" s="240">
        <v>925</v>
      </c>
      <c r="H995" s="209" t="s">
        <v>98</v>
      </c>
      <c r="I995" s="210" t="s">
        <v>76</v>
      </c>
      <c r="J995" s="210" t="s">
        <v>1231</v>
      </c>
      <c r="K995" s="212">
        <v>612</v>
      </c>
      <c r="L995" s="196">
        <v>9830.6</v>
      </c>
      <c r="M995" s="196">
        <v>9830.6</v>
      </c>
      <c r="N995" s="196">
        <v>7350</v>
      </c>
      <c r="O995" s="196">
        <v>7667.7</v>
      </c>
      <c r="P995" s="196">
        <v>9031.7999999999993</v>
      </c>
      <c r="Q995" s="196">
        <v>8705.7000000000007</v>
      </c>
      <c r="R995" s="323"/>
    </row>
    <row r="996" spans="1:18" ht="12.75">
      <c r="A996" s="323"/>
      <c r="B996" s="332"/>
      <c r="C996" s="333"/>
      <c r="D996" s="340"/>
      <c r="E996" s="253"/>
      <c r="F996" s="253"/>
      <c r="G996" s="240">
        <v>925</v>
      </c>
      <c r="H996" s="209" t="s">
        <v>98</v>
      </c>
      <c r="I996" s="209" t="s">
        <v>92</v>
      </c>
      <c r="J996" s="210" t="s">
        <v>1235</v>
      </c>
      <c r="K996" s="212">
        <v>111</v>
      </c>
      <c r="L996" s="196">
        <v>135.5</v>
      </c>
      <c r="M996" s="196">
        <v>135.5</v>
      </c>
      <c r="N996" s="196">
        <v>0</v>
      </c>
      <c r="O996" s="196">
        <v>0</v>
      </c>
      <c r="P996" s="196">
        <v>0</v>
      </c>
      <c r="Q996" s="196">
        <v>0</v>
      </c>
      <c r="R996" s="323"/>
    </row>
    <row r="997" spans="1:18" ht="12.75">
      <c r="A997" s="323"/>
      <c r="B997" s="332"/>
      <c r="C997" s="333"/>
      <c r="D997" s="340"/>
      <c r="E997" s="253"/>
      <c r="F997" s="253"/>
      <c r="G997" s="240">
        <v>925</v>
      </c>
      <c r="H997" s="209" t="s">
        <v>98</v>
      </c>
      <c r="I997" s="209" t="s">
        <v>92</v>
      </c>
      <c r="J997" s="210" t="s">
        <v>1235</v>
      </c>
      <c r="K997" s="212">
        <v>119</v>
      </c>
      <c r="L997" s="196">
        <v>40.9</v>
      </c>
      <c r="M997" s="196">
        <v>40.9</v>
      </c>
      <c r="N997" s="196">
        <v>0</v>
      </c>
      <c r="O997" s="196">
        <v>0</v>
      </c>
      <c r="P997" s="196">
        <v>0</v>
      </c>
      <c r="Q997" s="196">
        <v>0</v>
      </c>
      <c r="R997" s="323"/>
    </row>
    <row r="998" spans="1:18" ht="382.5">
      <c r="A998" s="323"/>
      <c r="B998" s="273" t="s">
        <v>793</v>
      </c>
      <c r="C998" s="328" t="s">
        <v>794</v>
      </c>
      <c r="D998" s="340"/>
      <c r="E998" s="253"/>
      <c r="F998" s="253"/>
      <c r="G998" s="253"/>
      <c r="H998" s="209"/>
      <c r="I998" s="210"/>
      <c r="J998" s="211"/>
      <c r="K998" s="212"/>
      <c r="L998" s="207">
        <f>L1000</f>
        <v>0</v>
      </c>
      <c r="M998" s="207">
        <f t="shared" ref="M998:Q998" si="59">M1000</f>
        <v>0</v>
      </c>
      <c r="N998" s="207">
        <f t="shared" si="59"/>
        <v>91.6</v>
      </c>
      <c r="O998" s="207">
        <f t="shared" si="59"/>
        <v>91.6</v>
      </c>
      <c r="P998" s="207">
        <f t="shared" si="59"/>
        <v>91.6</v>
      </c>
      <c r="Q998" s="207">
        <f t="shared" si="59"/>
        <v>91.6</v>
      </c>
      <c r="R998" s="323"/>
    </row>
    <row r="999" spans="1:18" ht="45.95" customHeight="1">
      <c r="A999" s="323"/>
      <c r="B999" s="332"/>
      <c r="C999" s="333"/>
      <c r="D999" s="208" t="s">
        <v>879</v>
      </c>
      <c r="E999" s="208" t="s">
        <v>252</v>
      </c>
      <c r="F999" s="373" t="s">
        <v>880</v>
      </c>
      <c r="G999" s="337"/>
      <c r="H999" s="234"/>
      <c r="I999" s="234"/>
      <c r="J999" s="221"/>
      <c r="K999" s="222"/>
      <c r="L999" s="272"/>
      <c r="M999" s="272"/>
      <c r="N999" s="197"/>
      <c r="O999" s="197"/>
      <c r="P999" s="197"/>
      <c r="Q999" s="197"/>
      <c r="R999" s="323"/>
    </row>
    <row r="1000" spans="1:18" ht="76.5">
      <c r="A1000" s="323"/>
      <c r="B1000" s="352"/>
      <c r="C1000" s="353"/>
      <c r="D1000" s="204" t="s">
        <v>260</v>
      </c>
      <c r="E1000" s="240" t="s">
        <v>261</v>
      </c>
      <c r="F1000" s="240" t="s">
        <v>262</v>
      </c>
      <c r="G1000" s="337">
        <v>902</v>
      </c>
      <c r="H1000" s="234" t="s">
        <v>98</v>
      </c>
      <c r="I1000" s="234" t="s">
        <v>98</v>
      </c>
      <c r="J1000" s="211" t="s">
        <v>875</v>
      </c>
      <c r="K1000" s="212">
        <v>244</v>
      </c>
      <c r="L1000" s="196">
        <v>0</v>
      </c>
      <c r="M1000" s="196">
        <v>0</v>
      </c>
      <c r="N1000" s="196">
        <v>91.6</v>
      </c>
      <c r="O1000" s="196">
        <v>91.6</v>
      </c>
      <c r="P1000" s="386">
        <v>91.6</v>
      </c>
      <c r="Q1000" s="386">
        <v>91.6</v>
      </c>
      <c r="R1000" s="323"/>
    </row>
    <row r="1001" spans="1:18" s="349" customFormat="1" ht="170.25" customHeight="1">
      <c r="A1001" s="348"/>
      <c r="B1001" s="343">
        <v>304020083</v>
      </c>
      <c r="C1001" s="350" t="s">
        <v>795</v>
      </c>
      <c r="D1001" s="345"/>
      <c r="E1001" s="319"/>
      <c r="F1001" s="319"/>
      <c r="G1001" s="319"/>
      <c r="H1001" s="331"/>
      <c r="I1001" s="331"/>
      <c r="J1001" s="339"/>
      <c r="K1001" s="339"/>
      <c r="L1001" s="198">
        <f>L1005+L1006</f>
        <v>923.7</v>
      </c>
      <c r="M1001" s="198">
        <f>M1005+M1006</f>
        <v>670.6</v>
      </c>
      <c r="N1001" s="198">
        <f>N1005+N1006</f>
        <v>960.6</v>
      </c>
      <c r="O1001" s="198">
        <f>O1005+O1006</f>
        <v>960.6</v>
      </c>
      <c r="P1001" s="198">
        <f>'902'!P1005+P1006</f>
        <v>1097.8</v>
      </c>
      <c r="Q1001" s="198">
        <f>Q1005+Q1006</f>
        <v>1097.8</v>
      </c>
      <c r="R1001" s="348"/>
    </row>
    <row r="1002" spans="1:18" s="349" customFormat="1" ht="98.45" customHeight="1">
      <c r="A1002" s="348"/>
      <c r="B1002" s="343"/>
      <c r="C1002" s="350"/>
      <c r="D1002" s="247" t="s">
        <v>767</v>
      </c>
      <c r="E1002" s="357" t="s">
        <v>152</v>
      </c>
      <c r="F1002" s="240" t="s">
        <v>768</v>
      </c>
      <c r="G1002" s="358"/>
      <c r="H1002" s="331"/>
      <c r="I1002" s="331"/>
      <c r="J1002" s="339"/>
      <c r="K1002" s="339"/>
      <c r="L1002" s="198"/>
      <c r="M1002" s="198"/>
      <c r="N1002" s="198"/>
      <c r="O1002" s="198"/>
      <c r="P1002" s="198"/>
      <c r="Q1002" s="198"/>
      <c r="R1002" s="348"/>
    </row>
    <row r="1003" spans="1:18" s="349" customFormat="1" ht="97.5" customHeight="1">
      <c r="A1003" s="348"/>
      <c r="B1003" s="343"/>
      <c r="C1003" s="350"/>
      <c r="D1003" s="204" t="s">
        <v>771</v>
      </c>
      <c r="E1003" s="357" t="s">
        <v>152</v>
      </c>
      <c r="F1003" s="358" t="s">
        <v>772</v>
      </c>
      <c r="G1003" s="358"/>
      <c r="H1003" s="331"/>
      <c r="I1003" s="331"/>
      <c r="J1003" s="339"/>
      <c r="K1003" s="339"/>
      <c r="L1003" s="198"/>
      <c r="M1003" s="198"/>
      <c r="N1003" s="198"/>
      <c r="O1003" s="198"/>
      <c r="P1003" s="198"/>
      <c r="Q1003" s="198"/>
      <c r="R1003" s="348"/>
    </row>
    <row r="1004" spans="1:18" s="349" customFormat="1" ht="83.45" customHeight="1">
      <c r="A1004" s="348"/>
      <c r="B1004" s="343"/>
      <c r="C1004" s="350"/>
      <c r="D1004" s="204" t="s">
        <v>1047</v>
      </c>
      <c r="E1004" s="357" t="s">
        <v>152</v>
      </c>
      <c r="F1004" s="358" t="s">
        <v>1048</v>
      </c>
      <c r="G1004" s="358"/>
      <c r="H1004" s="331"/>
      <c r="I1004" s="331"/>
      <c r="J1004" s="339"/>
      <c r="K1004" s="339"/>
      <c r="L1004" s="198"/>
      <c r="M1004" s="198"/>
      <c r="N1004" s="198"/>
      <c r="O1004" s="198"/>
      <c r="P1004" s="198"/>
      <c r="Q1004" s="198"/>
      <c r="R1004" s="348"/>
    </row>
    <row r="1005" spans="1:18" ht="12.75">
      <c r="A1005" s="323"/>
      <c r="B1005" s="352"/>
      <c r="C1005" s="353"/>
      <c r="D1005" s="204"/>
      <c r="E1005" s="357"/>
      <c r="F1005" s="358"/>
      <c r="G1005" s="337">
        <v>902</v>
      </c>
      <c r="H1005" s="234" t="s">
        <v>83</v>
      </c>
      <c r="I1005" s="234" t="s">
        <v>84</v>
      </c>
      <c r="J1005" s="288" t="s">
        <v>95</v>
      </c>
      <c r="K1005" s="288" t="s">
        <v>114</v>
      </c>
      <c r="L1005" s="197">
        <v>923.7</v>
      </c>
      <c r="M1005" s="197">
        <v>670.6</v>
      </c>
      <c r="N1005" s="197">
        <v>960.6</v>
      </c>
      <c r="O1005" s="197">
        <v>960.6</v>
      </c>
      <c r="P1005" s="197">
        <v>1097.8</v>
      </c>
      <c r="Q1005" s="197">
        <v>0</v>
      </c>
      <c r="R1005" s="323"/>
    </row>
    <row r="1006" spans="1:18" s="349" customFormat="1" ht="12.75">
      <c r="A1006" s="348"/>
      <c r="B1006" s="343"/>
      <c r="C1006" s="350"/>
      <c r="D1006" s="247"/>
      <c r="E1006" s="240"/>
      <c r="F1006" s="240"/>
      <c r="G1006" s="337">
        <v>902</v>
      </c>
      <c r="H1006" s="234" t="s">
        <v>83</v>
      </c>
      <c r="I1006" s="234" t="s">
        <v>84</v>
      </c>
      <c r="J1006" s="288" t="s">
        <v>1083</v>
      </c>
      <c r="K1006" s="288" t="s">
        <v>114</v>
      </c>
      <c r="L1006" s="197">
        <v>0</v>
      </c>
      <c r="M1006" s="197">
        <v>0</v>
      </c>
      <c r="N1006" s="197">
        <v>0</v>
      </c>
      <c r="O1006" s="197">
        <v>0</v>
      </c>
      <c r="P1006" s="197">
        <v>0</v>
      </c>
      <c r="Q1006" s="197">
        <v>1097.8</v>
      </c>
      <c r="R1006" s="348"/>
    </row>
    <row r="1007" spans="1:18" s="349" customFormat="1" ht="12.75">
      <c r="A1007" s="348"/>
      <c r="B1007" s="284" t="s">
        <v>1351</v>
      </c>
      <c r="C1007" s="456" t="s">
        <v>1352</v>
      </c>
      <c r="D1007" s="456"/>
      <c r="E1007" s="290"/>
      <c r="F1007" s="290"/>
      <c r="G1007" s="364"/>
      <c r="H1007" s="229"/>
      <c r="I1007" s="285"/>
      <c r="J1007" s="230"/>
      <c r="K1007" s="231"/>
      <c r="L1007" s="207">
        <f t="shared" ref="L1007:Q1007" si="60">L1008+L1009</f>
        <v>1137.3</v>
      </c>
      <c r="M1007" s="207">
        <f t="shared" si="60"/>
        <v>1137.3</v>
      </c>
      <c r="N1007" s="207">
        <f t="shared" si="60"/>
        <v>2223.8000000000002</v>
      </c>
      <c r="O1007" s="207">
        <f t="shared" si="60"/>
        <v>1726</v>
      </c>
      <c r="P1007" s="207">
        <f t="shared" si="60"/>
        <v>1605.4</v>
      </c>
      <c r="Q1007" s="207">
        <f t="shared" si="60"/>
        <v>1845.9</v>
      </c>
      <c r="R1007" s="348"/>
    </row>
    <row r="1008" spans="1:18" s="349" customFormat="1" ht="229.5">
      <c r="A1008" s="348"/>
      <c r="B1008" s="226" t="s">
        <v>288</v>
      </c>
      <c r="C1008" s="237" t="s">
        <v>289</v>
      </c>
      <c r="D1008" s="281"/>
      <c r="E1008" s="281"/>
      <c r="F1008" s="281"/>
      <c r="G1008" s="240"/>
      <c r="H1008" s="209"/>
      <c r="I1008" s="210"/>
      <c r="J1008" s="217"/>
      <c r="K1008" s="212"/>
      <c r="L1008" s="286"/>
      <c r="M1008" s="286"/>
      <c r="N1008" s="286"/>
      <c r="O1008" s="286"/>
      <c r="P1008" s="286"/>
      <c r="Q1008" s="286"/>
      <c r="R1008" s="348"/>
    </row>
    <row r="1009" spans="1:18" s="349" customFormat="1" ht="127.5">
      <c r="A1009" s="348"/>
      <c r="B1009" s="232" t="s">
        <v>288</v>
      </c>
      <c r="C1009" s="276"/>
      <c r="D1009" s="213" t="s">
        <v>1140</v>
      </c>
      <c r="E1009" s="213" t="s">
        <v>178</v>
      </c>
      <c r="F1009" s="213" t="s">
        <v>1236</v>
      </c>
      <c r="G1009" s="240">
        <v>925</v>
      </c>
      <c r="H1009" s="209" t="s">
        <v>98</v>
      </c>
      <c r="I1009" s="209" t="s">
        <v>76</v>
      </c>
      <c r="J1009" s="210" t="s">
        <v>1350</v>
      </c>
      <c r="K1009" s="212">
        <v>612</v>
      </c>
      <c r="L1009" s="225">
        <v>1137.3</v>
      </c>
      <c r="M1009" s="225">
        <v>1137.3</v>
      </c>
      <c r="N1009" s="225">
        <v>2223.8000000000002</v>
      </c>
      <c r="O1009" s="225">
        <v>1726</v>
      </c>
      <c r="P1009" s="225">
        <v>1605.4</v>
      </c>
      <c r="Q1009" s="225">
        <v>1845.9</v>
      </c>
      <c r="R1009" s="348"/>
    </row>
    <row r="1010" spans="1:18" s="349" customFormat="1" ht="12.75">
      <c r="A1010" s="348"/>
      <c r="B1010" s="278" t="s">
        <v>1349</v>
      </c>
      <c r="C1010" s="350"/>
      <c r="D1010" s="247"/>
      <c r="E1010" s="240"/>
      <c r="F1010" s="240"/>
      <c r="G1010" s="337"/>
      <c r="H1010" s="234"/>
      <c r="I1010" s="234"/>
      <c r="J1010" s="288"/>
      <c r="K1010" s="288"/>
      <c r="L1010" s="198">
        <f>L1011+L1026</f>
        <v>611977.40000000014</v>
      </c>
      <c r="M1010" s="198">
        <f t="shared" ref="M1010:Q1010" si="61">M1011+M1026</f>
        <v>611977.40000000014</v>
      </c>
      <c r="N1010" s="198">
        <f t="shared" si="61"/>
        <v>719709.4</v>
      </c>
      <c r="O1010" s="198">
        <f t="shared" si="61"/>
        <v>766477</v>
      </c>
      <c r="P1010" s="198">
        <f t="shared" si="61"/>
        <v>819754.8</v>
      </c>
      <c r="Q1010" s="198">
        <f t="shared" si="61"/>
        <v>859651.3</v>
      </c>
      <c r="R1010" s="348"/>
    </row>
    <row r="1011" spans="1:18" s="349" customFormat="1" ht="12.75">
      <c r="A1011" s="348"/>
      <c r="B1011" s="278" t="s">
        <v>1237</v>
      </c>
      <c r="C1011" s="454" t="s">
        <v>1238</v>
      </c>
      <c r="D1011" s="454"/>
      <c r="E1011" s="454"/>
      <c r="F1011" s="454"/>
      <c r="G1011" s="454"/>
      <c r="H1011" s="454"/>
      <c r="I1011" s="454"/>
      <c r="J1011" s="454"/>
      <c r="K1011" s="454"/>
      <c r="L1011" s="207">
        <f t="shared" ref="L1011:Q1011" si="62">L1012</f>
        <v>364761.40000000008</v>
      </c>
      <c r="M1011" s="207">
        <f t="shared" si="62"/>
        <v>364761.40000000008</v>
      </c>
      <c r="N1011" s="207">
        <f t="shared" si="62"/>
        <v>436062.39999999997</v>
      </c>
      <c r="O1011" s="207">
        <f t="shared" si="62"/>
        <v>461587.10000000003</v>
      </c>
      <c r="P1011" s="207">
        <f t="shared" si="62"/>
        <v>485510.90000000008</v>
      </c>
      <c r="Q1011" s="207">
        <f t="shared" si="62"/>
        <v>509126.2</v>
      </c>
      <c r="R1011" s="348"/>
    </row>
    <row r="1012" spans="1:18" s="349" customFormat="1" ht="199.5" customHeight="1">
      <c r="A1012" s="348"/>
      <c r="B1012" s="226">
        <v>305020000</v>
      </c>
      <c r="C1012" s="227" t="s">
        <v>1238</v>
      </c>
      <c r="D1012" s="279"/>
      <c r="E1012" s="193"/>
      <c r="F1012" s="193"/>
      <c r="G1012" s="364"/>
      <c r="H1012" s="275"/>
      <c r="I1012" s="275"/>
      <c r="J1012" s="275"/>
      <c r="K1012" s="270"/>
      <c r="L1012" s="207">
        <f>SUM(L1013:L1025)</f>
        <v>364761.40000000008</v>
      </c>
      <c r="M1012" s="207">
        <f>SUM(M1013:M1025)</f>
        <v>364761.40000000008</v>
      </c>
      <c r="N1012" s="207">
        <f>SUM(N1013:N1025)</f>
        <v>436062.39999999997</v>
      </c>
      <c r="O1012" s="207">
        <f>SUM(O1013:O1021)</f>
        <v>461587.10000000003</v>
      </c>
      <c r="P1012" s="207">
        <f>SUM(P1013:P1021)</f>
        <v>485510.90000000008</v>
      </c>
      <c r="Q1012" s="207">
        <f>SUM(Q1013:Q1021)</f>
        <v>509126.2</v>
      </c>
      <c r="R1012" s="348"/>
    </row>
    <row r="1013" spans="1:18" s="349" customFormat="1" ht="132.75" customHeight="1">
      <c r="A1013" s="348"/>
      <c r="B1013" s="232"/>
      <c r="C1013" s="233"/>
      <c r="D1013" s="236" t="s">
        <v>1239</v>
      </c>
      <c r="E1013" s="213" t="s">
        <v>178</v>
      </c>
      <c r="F1013" s="213" t="s">
        <v>1240</v>
      </c>
      <c r="G1013" s="240">
        <v>925</v>
      </c>
      <c r="H1013" s="209" t="s">
        <v>98</v>
      </c>
      <c r="I1013" s="210" t="s">
        <v>76</v>
      </c>
      <c r="J1013" s="210" t="s">
        <v>1241</v>
      </c>
      <c r="K1013" s="212">
        <v>611</v>
      </c>
      <c r="L1013" s="196">
        <v>297359</v>
      </c>
      <c r="M1013" s="196">
        <v>297359</v>
      </c>
      <c r="N1013" s="196">
        <v>339517.8</v>
      </c>
      <c r="O1013" s="196">
        <v>365289.3</v>
      </c>
      <c r="P1013" s="196">
        <v>388899.7</v>
      </c>
      <c r="Q1013" s="196">
        <v>411846.7</v>
      </c>
      <c r="R1013" s="348"/>
    </row>
    <row r="1014" spans="1:18" s="349" customFormat="1" ht="12.75">
      <c r="A1014" s="348"/>
      <c r="B1014" s="232"/>
      <c r="C1014" s="210"/>
      <c r="D1014" s="217"/>
      <c r="E1014" s="212"/>
      <c r="F1014" s="225"/>
      <c r="G1014" s="280">
        <v>925</v>
      </c>
      <c r="H1014" s="280" t="s">
        <v>98</v>
      </c>
      <c r="I1014" s="210" t="s">
        <v>77</v>
      </c>
      <c r="J1014" s="210" t="s">
        <v>1241</v>
      </c>
      <c r="K1014" s="212">
        <v>611</v>
      </c>
      <c r="L1014" s="196">
        <v>4080</v>
      </c>
      <c r="M1014" s="196">
        <v>4080</v>
      </c>
      <c r="N1014" s="196">
        <v>4220</v>
      </c>
      <c r="O1014" s="196">
        <v>5232.3</v>
      </c>
      <c r="P1014" s="196">
        <v>5232.3</v>
      </c>
      <c r="Q1014" s="196">
        <v>5232.3</v>
      </c>
      <c r="R1014" s="348"/>
    </row>
    <row r="1015" spans="1:18" s="349" customFormat="1" ht="12.75">
      <c r="A1015" s="348"/>
      <c r="B1015" s="232"/>
      <c r="C1015" s="233"/>
      <c r="D1015" s="236"/>
      <c r="E1015" s="224"/>
      <c r="F1015" s="224"/>
      <c r="G1015" s="240">
        <v>925</v>
      </c>
      <c r="H1015" s="209" t="s">
        <v>98</v>
      </c>
      <c r="I1015" s="210" t="s">
        <v>76</v>
      </c>
      <c r="J1015" s="210" t="s">
        <v>1242</v>
      </c>
      <c r="K1015" s="212">
        <v>612</v>
      </c>
      <c r="L1015" s="196">
        <v>54922.7</v>
      </c>
      <c r="M1015" s="196">
        <v>54922.7</v>
      </c>
      <c r="N1015" s="196">
        <v>82645.5</v>
      </c>
      <c r="O1015" s="196">
        <v>82875.5</v>
      </c>
      <c r="P1015" s="196">
        <v>82838.5</v>
      </c>
      <c r="Q1015" s="196">
        <v>82838.5</v>
      </c>
      <c r="R1015" s="348"/>
    </row>
    <row r="1016" spans="1:18" s="349" customFormat="1" ht="12.75">
      <c r="A1016" s="348"/>
      <c r="B1016" s="232"/>
      <c r="C1016" s="233"/>
      <c r="D1016" s="236"/>
      <c r="E1016" s="213"/>
      <c r="F1016" s="281"/>
      <c r="G1016" s="240">
        <v>925</v>
      </c>
      <c r="H1016" s="209" t="s">
        <v>98</v>
      </c>
      <c r="I1016" s="209" t="s">
        <v>92</v>
      </c>
      <c r="J1016" s="210" t="s">
        <v>1243</v>
      </c>
      <c r="K1016" s="212">
        <v>111</v>
      </c>
      <c r="L1016" s="196">
        <v>4333</v>
      </c>
      <c r="M1016" s="196">
        <v>4333</v>
      </c>
      <c r="N1016" s="196">
        <v>5056.5</v>
      </c>
      <c r="O1016" s="196">
        <v>5365.8</v>
      </c>
      <c r="P1016" s="196">
        <v>5621.4</v>
      </c>
      <c r="Q1016" s="196">
        <v>6098.8</v>
      </c>
      <c r="R1016" s="348"/>
    </row>
    <row r="1017" spans="1:18" s="349" customFormat="1" ht="12.75">
      <c r="A1017" s="348"/>
      <c r="B1017" s="232"/>
      <c r="C1017" s="233"/>
      <c r="D1017" s="236"/>
      <c r="E1017" s="193"/>
      <c r="F1017" s="193"/>
      <c r="G1017" s="240">
        <v>925</v>
      </c>
      <c r="H1017" s="209" t="s">
        <v>98</v>
      </c>
      <c r="I1017" s="209" t="s">
        <v>92</v>
      </c>
      <c r="J1017" s="210" t="s">
        <v>1243</v>
      </c>
      <c r="K1017" s="212">
        <v>119</v>
      </c>
      <c r="L1017" s="218">
        <v>1307.7</v>
      </c>
      <c r="M1017" s="218">
        <v>1307.7</v>
      </c>
      <c r="N1017" s="218">
        <v>1527.1</v>
      </c>
      <c r="O1017" s="196">
        <v>1620.5</v>
      </c>
      <c r="P1017" s="196">
        <v>1697.7</v>
      </c>
      <c r="Q1017" s="196">
        <v>1841.8</v>
      </c>
      <c r="R1017" s="348"/>
    </row>
    <row r="1018" spans="1:18" s="349" customFormat="1" ht="12.75">
      <c r="A1018" s="348"/>
      <c r="B1018" s="232"/>
      <c r="C1018" s="233"/>
      <c r="D1018" s="236"/>
      <c r="E1018" s="193"/>
      <c r="F1018" s="193"/>
      <c r="G1018" s="240">
        <v>925</v>
      </c>
      <c r="H1018" s="209" t="s">
        <v>98</v>
      </c>
      <c r="I1018" s="209" t="s">
        <v>92</v>
      </c>
      <c r="J1018" s="210" t="s">
        <v>1244</v>
      </c>
      <c r="K1018" s="212">
        <v>121</v>
      </c>
      <c r="L1018" s="218">
        <v>495.7</v>
      </c>
      <c r="M1018" s="218">
        <v>495.7</v>
      </c>
      <c r="N1018" s="218">
        <v>515</v>
      </c>
      <c r="O1018" s="196">
        <v>514.9</v>
      </c>
      <c r="P1018" s="196">
        <v>514.9</v>
      </c>
      <c r="Q1018" s="196">
        <v>514.9</v>
      </c>
      <c r="R1018" s="348"/>
    </row>
    <row r="1019" spans="1:18" s="349" customFormat="1" ht="12.75">
      <c r="A1019" s="348"/>
      <c r="B1019" s="232"/>
      <c r="C1019" s="215"/>
      <c r="D1019" s="236"/>
      <c r="E1019" s="193"/>
      <c r="F1019" s="193"/>
      <c r="G1019" s="240">
        <v>925</v>
      </c>
      <c r="H1019" s="209" t="s">
        <v>98</v>
      </c>
      <c r="I1019" s="209" t="s">
        <v>92</v>
      </c>
      <c r="J1019" s="210" t="s">
        <v>1244</v>
      </c>
      <c r="K1019" s="212">
        <v>129</v>
      </c>
      <c r="L1019" s="218">
        <v>148.5</v>
      </c>
      <c r="M1019" s="218">
        <v>148.5</v>
      </c>
      <c r="N1019" s="218">
        <v>155.5</v>
      </c>
      <c r="O1019" s="196">
        <v>155.5</v>
      </c>
      <c r="P1019" s="196">
        <v>155.5</v>
      </c>
      <c r="Q1019" s="196">
        <v>155.5</v>
      </c>
      <c r="R1019" s="348"/>
    </row>
    <row r="1020" spans="1:18" s="349" customFormat="1" ht="12.75">
      <c r="A1020" s="348"/>
      <c r="B1020" s="232"/>
      <c r="C1020" s="215"/>
      <c r="D1020" s="215"/>
      <c r="E1020" s="258"/>
      <c r="F1020" s="259"/>
      <c r="G1020" s="240">
        <v>925</v>
      </c>
      <c r="H1020" s="209" t="s">
        <v>98</v>
      </c>
      <c r="I1020" s="209" t="s">
        <v>92</v>
      </c>
      <c r="J1020" s="210" t="s">
        <v>1243</v>
      </c>
      <c r="K1020" s="212">
        <v>242</v>
      </c>
      <c r="L1020" s="196">
        <v>349.5</v>
      </c>
      <c r="M1020" s="196">
        <v>349.5</v>
      </c>
      <c r="N1020" s="218">
        <v>364.8</v>
      </c>
      <c r="O1020" s="196">
        <v>439.4</v>
      </c>
      <c r="P1020" s="196">
        <v>475.7</v>
      </c>
      <c r="Q1020" s="196">
        <v>510.2</v>
      </c>
      <c r="R1020" s="348"/>
    </row>
    <row r="1021" spans="1:18" s="349" customFormat="1" ht="12.75">
      <c r="A1021" s="348"/>
      <c r="B1021" s="232"/>
      <c r="C1021" s="215"/>
      <c r="D1021" s="215"/>
      <c r="E1021" s="215"/>
      <c r="F1021" s="215"/>
      <c r="G1021" s="240">
        <v>925</v>
      </c>
      <c r="H1021" s="209" t="s">
        <v>98</v>
      </c>
      <c r="I1021" s="209" t="s">
        <v>92</v>
      </c>
      <c r="J1021" s="210" t="s">
        <v>1243</v>
      </c>
      <c r="K1021" s="212">
        <v>244</v>
      </c>
      <c r="L1021" s="196">
        <v>68.400000000000006</v>
      </c>
      <c r="M1021" s="196">
        <v>68.400000000000006</v>
      </c>
      <c r="N1021" s="218">
        <v>45.2</v>
      </c>
      <c r="O1021" s="196">
        <v>93.9</v>
      </c>
      <c r="P1021" s="196">
        <v>75.2</v>
      </c>
      <c r="Q1021" s="196">
        <v>87.5</v>
      </c>
      <c r="R1021" s="348"/>
    </row>
    <row r="1022" spans="1:18" s="349" customFormat="1" ht="102">
      <c r="A1022" s="348"/>
      <c r="B1022" s="232"/>
      <c r="C1022" s="215"/>
      <c r="D1022" s="215" t="s">
        <v>1245</v>
      </c>
      <c r="E1022" s="282" t="s">
        <v>178</v>
      </c>
      <c r="F1022" s="213" t="s">
        <v>1162</v>
      </c>
      <c r="G1022" s="240">
        <v>925</v>
      </c>
      <c r="H1022" s="209" t="s">
        <v>98</v>
      </c>
      <c r="I1022" s="209" t="s">
        <v>76</v>
      </c>
      <c r="J1022" s="210" t="s">
        <v>1246</v>
      </c>
      <c r="K1022" s="212">
        <v>612</v>
      </c>
      <c r="L1022" s="196">
        <v>156.19999999999999</v>
      </c>
      <c r="M1022" s="196">
        <v>156.19999999999999</v>
      </c>
      <c r="N1022" s="218">
        <v>0</v>
      </c>
      <c r="O1022" s="196">
        <v>0</v>
      </c>
      <c r="P1022" s="196">
        <v>0</v>
      </c>
      <c r="Q1022" s="196">
        <v>0</v>
      </c>
      <c r="R1022" s="348"/>
    </row>
    <row r="1023" spans="1:18" s="349" customFormat="1" ht="178.5">
      <c r="A1023" s="348"/>
      <c r="B1023" s="232"/>
      <c r="C1023" s="215"/>
      <c r="D1023" s="215" t="s">
        <v>1247</v>
      </c>
      <c r="E1023" s="282" t="s">
        <v>178</v>
      </c>
      <c r="F1023" s="213" t="s">
        <v>1160</v>
      </c>
      <c r="G1023" s="240">
        <v>925</v>
      </c>
      <c r="H1023" s="209" t="s">
        <v>98</v>
      </c>
      <c r="I1023" s="209" t="s">
        <v>92</v>
      </c>
      <c r="J1023" s="210" t="s">
        <v>1248</v>
      </c>
      <c r="K1023" s="212">
        <v>612</v>
      </c>
      <c r="L1023" s="196">
        <v>0</v>
      </c>
      <c r="M1023" s="196">
        <v>0</v>
      </c>
      <c r="N1023" s="218">
        <v>468.7</v>
      </c>
      <c r="O1023" s="196">
        <v>0</v>
      </c>
      <c r="P1023" s="196">
        <v>0</v>
      </c>
      <c r="Q1023" s="196">
        <v>0</v>
      </c>
      <c r="R1023" s="348"/>
    </row>
    <row r="1024" spans="1:18" s="349" customFormat="1" ht="38.25">
      <c r="A1024" s="348"/>
      <c r="B1024" s="232"/>
      <c r="C1024" s="215"/>
      <c r="D1024" s="213" t="s">
        <v>1159</v>
      </c>
      <c r="E1024" s="213" t="s">
        <v>152</v>
      </c>
      <c r="F1024" s="213" t="s">
        <v>1160</v>
      </c>
      <c r="G1024" s="240">
        <v>925</v>
      </c>
      <c r="H1024" s="209" t="s">
        <v>98</v>
      </c>
      <c r="I1024" s="209" t="s">
        <v>76</v>
      </c>
      <c r="J1024" s="210" t="s">
        <v>1249</v>
      </c>
      <c r="K1024" s="212">
        <v>612</v>
      </c>
      <c r="L1024" s="196">
        <v>0</v>
      </c>
      <c r="M1024" s="196">
        <v>0</v>
      </c>
      <c r="N1024" s="218">
        <v>1546.3</v>
      </c>
      <c r="O1024" s="196">
        <v>0</v>
      </c>
      <c r="P1024" s="196">
        <v>0</v>
      </c>
      <c r="Q1024" s="196">
        <v>0</v>
      </c>
      <c r="R1024" s="348"/>
    </row>
    <row r="1025" spans="1:18" s="349" customFormat="1" ht="38.25">
      <c r="A1025" s="348"/>
      <c r="B1025" s="232"/>
      <c r="C1025" s="215"/>
      <c r="D1025" s="213" t="s">
        <v>1161</v>
      </c>
      <c r="E1025" s="213" t="s">
        <v>152</v>
      </c>
      <c r="F1025" s="213" t="s">
        <v>1162</v>
      </c>
      <c r="G1025" s="240">
        <v>925</v>
      </c>
      <c r="H1025" s="209" t="s">
        <v>98</v>
      </c>
      <c r="I1025" s="209" t="s">
        <v>76</v>
      </c>
      <c r="J1025" s="210" t="s">
        <v>1250</v>
      </c>
      <c r="K1025" s="212">
        <v>241</v>
      </c>
      <c r="L1025" s="196">
        <v>1540.7</v>
      </c>
      <c r="M1025" s="196">
        <v>1540.7</v>
      </c>
      <c r="N1025" s="218">
        <v>0</v>
      </c>
      <c r="O1025" s="196">
        <v>0</v>
      </c>
      <c r="P1025" s="196">
        <v>0</v>
      </c>
      <c r="Q1025" s="196">
        <v>0</v>
      </c>
      <c r="R1025" s="348"/>
    </row>
    <row r="1026" spans="1:18" s="349" customFormat="1" ht="12.75">
      <c r="A1026" s="348"/>
      <c r="B1026" s="278" t="s">
        <v>1253</v>
      </c>
      <c r="C1026" s="455" t="s">
        <v>1238</v>
      </c>
      <c r="D1026" s="455"/>
      <c r="E1026" s="455"/>
      <c r="F1026" s="455"/>
      <c r="G1026" s="455"/>
      <c r="H1026" s="455"/>
      <c r="I1026" s="455"/>
      <c r="J1026" s="455"/>
      <c r="K1026" s="455"/>
      <c r="L1026" s="207">
        <f t="shared" ref="L1026:Q1026" si="63">SUM(L1027:L1030)</f>
        <v>247216</v>
      </c>
      <c r="M1026" s="207">
        <f t="shared" si="63"/>
        <v>247216</v>
      </c>
      <c r="N1026" s="207">
        <f t="shared" si="63"/>
        <v>283647.00000000006</v>
      </c>
      <c r="O1026" s="207">
        <f t="shared" si="63"/>
        <v>304889.90000000002</v>
      </c>
      <c r="P1026" s="207">
        <f t="shared" si="63"/>
        <v>334243.90000000002</v>
      </c>
      <c r="Q1026" s="207">
        <f t="shared" si="63"/>
        <v>350525.10000000003</v>
      </c>
      <c r="R1026" s="348"/>
    </row>
    <row r="1027" spans="1:18" s="349" customFormat="1" ht="157.5" customHeight="1">
      <c r="A1027" s="348"/>
      <c r="B1027" s="283"/>
      <c r="C1027" s="213"/>
      <c r="D1027" s="236" t="s">
        <v>1251</v>
      </c>
      <c r="E1027" s="213" t="s">
        <v>178</v>
      </c>
      <c r="F1027" s="213" t="s">
        <v>1252</v>
      </c>
      <c r="G1027" s="240">
        <v>925</v>
      </c>
      <c r="H1027" s="209" t="s">
        <v>98</v>
      </c>
      <c r="I1027" s="210" t="s">
        <v>75</v>
      </c>
      <c r="J1027" s="210" t="s">
        <v>1241</v>
      </c>
      <c r="K1027" s="212">
        <v>611</v>
      </c>
      <c r="L1027" s="196">
        <v>157067.5</v>
      </c>
      <c r="M1027" s="196">
        <f>L1027</f>
        <v>157067.5</v>
      </c>
      <c r="N1027" s="196">
        <v>171057.2</v>
      </c>
      <c r="O1027" s="196">
        <v>185896.6</v>
      </c>
      <c r="P1027" s="196">
        <v>207074.5</v>
      </c>
      <c r="Q1027" s="196">
        <v>218634.5</v>
      </c>
      <c r="R1027" s="348"/>
    </row>
    <row r="1028" spans="1:18" s="349" customFormat="1" ht="12.75">
      <c r="A1028" s="348"/>
      <c r="B1028" s="283"/>
      <c r="C1028" s="213"/>
      <c r="D1028" s="213"/>
      <c r="E1028" s="213"/>
      <c r="F1028" s="281"/>
      <c r="G1028" s="240">
        <v>925</v>
      </c>
      <c r="H1028" s="209" t="s">
        <v>98</v>
      </c>
      <c r="I1028" s="210" t="s">
        <v>75</v>
      </c>
      <c r="J1028" s="210" t="s">
        <v>1241</v>
      </c>
      <c r="K1028" s="212">
        <v>621</v>
      </c>
      <c r="L1028" s="196">
        <v>64046.6</v>
      </c>
      <c r="M1028" s="196">
        <f>L1028</f>
        <v>64046.6</v>
      </c>
      <c r="N1028" s="196">
        <v>69780.100000000006</v>
      </c>
      <c r="O1028" s="196">
        <v>75929.600000000006</v>
      </c>
      <c r="P1028" s="196">
        <v>84580.2</v>
      </c>
      <c r="Q1028" s="196">
        <v>89301.4</v>
      </c>
      <c r="R1028" s="348"/>
    </row>
    <row r="1029" spans="1:18" s="349" customFormat="1" ht="12.75">
      <c r="A1029" s="348"/>
      <c r="B1029" s="283"/>
      <c r="C1029" s="213"/>
      <c r="D1029" s="213"/>
      <c r="E1029" s="213"/>
      <c r="F1029" s="281"/>
      <c r="G1029" s="240">
        <v>925</v>
      </c>
      <c r="H1029" s="209" t="s">
        <v>98</v>
      </c>
      <c r="I1029" s="210" t="s">
        <v>75</v>
      </c>
      <c r="J1029" s="210" t="s">
        <v>1242</v>
      </c>
      <c r="K1029" s="212">
        <v>612</v>
      </c>
      <c r="L1029" s="196">
        <v>18740.400000000001</v>
      </c>
      <c r="M1029" s="196">
        <f>L1029</f>
        <v>18740.400000000001</v>
      </c>
      <c r="N1029" s="196">
        <v>30544.3</v>
      </c>
      <c r="O1029" s="196">
        <v>30725.9</v>
      </c>
      <c r="P1029" s="196">
        <v>30387.4</v>
      </c>
      <c r="Q1029" s="196">
        <v>30387.4</v>
      </c>
      <c r="R1029" s="348"/>
    </row>
    <row r="1030" spans="1:18" s="349" customFormat="1" ht="12.75">
      <c r="A1030" s="348"/>
      <c r="B1030" s="283"/>
      <c r="C1030" s="213"/>
      <c r="D1030" s="213"/>
      <c r="E1030" s="213"/>
      <c r="F1030" s="281"/>
      <c r="G1030" s="240">
        <v>925</v>
      </c>
      <c r="H1030" s="209" t="s">
        <v>98</v>
      </c>
      <c r="I1030" s="210" t="s">
        <v>75</v>
      </c>
      <c r="J1030" s="210" t="s">
        <v>1242</v>
      </c>
      <c r="K1030" s="212">
        <v>622</v>
      </c>
      <c r="L1030" s="196">
        <v>7361.5</v>
      </c>
      <c r="M1030" s="196">
        <f>L1030</f>
        <v>7361.5</v>
      </c>
      <c r="N1030" s="196">
        <v>12265.4</v>
      </c>
      <c r="O1030" s="196">
        <v>12337.8</v>
      </c>
      <c r="P1030" s="196">
        <v>12201.8</v>
      </c>
      <c r="Q1030" s="196">
        <v>12201.8</v>
      </c>
      <c r="R1030" s="348"/>
    </row>
    <row r="1031" spans="1:18" ht="32.25" customHeight="1">
      <c r="A1031" s="323"/>
      <c r="B1031" s="450" t="s">
        <v>728</v>
      </c>
      <c r="C1031" s="450"/>
      <c r="D1031" s="450"/>
      <c r="E1031" s="450"/>
      <c r="F1031" s="450"/>
      <c r="G1031" s="450"/>
      <c r="H1031" s="450"/>
      <c r="I1031" s="450"/>
      <c r="J1031" s="450"/>
      <c r="K1031" s="450"/>
      <c r="L1031" s="450"/>
      <c r="M1031" s="450"/>
      <c r="N1031" s="450"/>
      <c r="O1031" s="450"/>
      <c r="P1031" s="450"/>
      <c r="Q1031" s="450"/>
      <c r="R1031" s="323"/>
    </row>
    <row r="1032" spans="1:18" ht="12.75">
      <c r="A1032" s="323"/>
      <c r="B1032" s="326" t="s">
        <v>1346</v>
      </c>
      <c r="C1032" s="387"/>
      <c r="D1032" s="388"/>
      <c r="E1032" s="319"/>
      <c r="F1032" s="319"/>
      <c r="G1032" s="319"/>
      <c r="H1032" s="331"/>
      <c r="I1032" s="331"/>
      <c r="J1032" s="339"/>
      <c r="K1032" s="339"/>
      <c r="L1032" s="198">
        <f>L1033+L1045</f>
        <v>31405.5</v>
      </c>
      <c r="M1032" s="198">
        <f t="shared" ref="M1032:Q1032" si="64">M1033+M1045</f>
        <v>31405.5</v>
      </c>
      <c r="N1032" s="198">
        <f t="shared" si="64"/>
        <v>8880</v>
      </c>
      <c r="O1032" s="198">
        <f t="shared" si="64"/>
        <v>7000</v>
      </c>
      <c r="P1032" s="198">
        <f t="shared" si="64"/>
        <v>7000</v>
      </c>
      <c r="Q1032" s="198">
        <f t="shared" si="64"/>
        <v>7000</v>
      </c>
      <c r="R1032" s="323"/>
    </row>
    <row r="1033" spans="1:18" ht="51">
      <c r="A1033" s="323"/>
      <c r="B1033" s="326" t="s">
        <v>1092</v>
      </c>
      <c r="C1033" s="387" t="s">
        <v>4</v>
      </c>
      <c r="D1033" s="388"/>
      <c r="E1033" s="319"/>
      <c r="F1033" s="319"/>
      <c r="G1033" s="319"/>
      <c r="H1033" s="331"/>
      <c r="I1033" s="331"/>
      <c r="J1033" s="339"/>
      <c r="K1033" s="339"/>
      <c r="L1033" s="198">
        <f t="shared" ref="L1033:Q1033" si="65">SUM(L1044:L1044)</f>
        <v>7000</v>
      </c>
      <c r="M1033" s="198">
        <f t="shared" si="65"/>
        <v>7000</v>
      </c>
      <c r="N1033" s="198">
        <f t="shared" si="65"/>
        <v>7000</v>
      </c>
      <c r="O1033" s="198">
        <f t="shared" si="65"/>
        <v>7000</v>
      </c>
      <c r="P1033" s="198">
        <f t="shared" si="65"/>
        <v>7000</v>
      </c>
      <c r="Q1033" s="198">
        <f t="shared" si="65"/>
        <v>7000</v>
      </c>
      <c r="R1033" s="323"/>
    </row>
    <row r="1034" spans="1:18" ht="89.25">
      <c r="A1034" s="323"/>
      <c r="B1034" s="326"/>
      <c r="C1034" s="389"/>
      <c r="D1034" s="370" t="s">
        <v>1093</v>
      </c>
      <c r="E1034" s="390" t="s">
        <v>1094</v>
      </c>
      <c r="F1034" s="390" t="s">
        <v>1095</v>
      </c>
      <c r="G1034" s="319"/>
      <c r="H1034" s="331"/>
      <c r="I1034" s="331"/>
      <c r="J1034" s="339"/>
      <c r="K1034" s="339"/>
      <c r="L1034" s="198"/>
      <c r="M1034" s="198"/>
      <c r="N1034" s="198"/>
      <c r="O1034" s="198"/>
      <c r="P1034" s="198"/>
      <c r="Q1034" s="198"/>
      <c r="R1034" s="323"/>
    </row>
    <row r="1035" spans="1:18" ht="63.75">
      <c r="A1035" s="323"/>
      <c r="B1035" s="326"/>
      <c r="C1035" s="389"/>
      <c r="D1035" s="192" t="s">
        <v>1096</v>
      </c>
      <c r="E1035" s="192" t="s">
        <v>1097</v>
      </c>
      <c r="F1035" s="192" t="s">
        <v>1098</v>
      </c>
      <c r="G1035" s="319"/>
      <c r="H1035" s="331"/>
      <c r="I1035" s="331"/>
      <c r="J1035" s="339"/>
      <c r="K1035" s="339"/>
      <c r="L1035" s="198"/>
      <c r="M1035" s="198"/>
      <c r="N1035" s="198"/>
      <c r="O1035" s="198"/>
      <c r="P1035" s="198"/>
      <c r="Q1035" s="198"/>
      <c r="R1035" s="323"/>
    </row>
    <row r="1036" spans="1:18" ht="63.75">
      <c r="A1036" s="323"/>
      <c r="B1036" s="326"/>
      <c r="C1036" s="389"/>
      <c r="D1036" s="192" t="s">
        <v>1099</v>
      </c>
      <c r="E1036" s="192" t="s">
        <v>1094</v>
      </c>
      <c r="F1036" s="192" t="s">
        <v>1100</v>
      </c>
      <c r="G1036" s="319"/>
      <c r="H1036" s="331"/>
      <c r="I1036" s="331"/>
      <c r="J1036" s="339"/>
      <c r="K1036" s="339"/>
      <c r="L1036" s="198"/>
      <c r="M1036" s="198"/>
      <c r="N1036" s="198"/>
      <c r="O1036" s="198"/>
      <c r="P1036" s="198"/>
      <c r="Q1036" s="198"/>
      <c r="R1036" s="323"/>
    </row>
    <row r="1037" spans="1:18" ht="63.75">
      <c r="A1037" s="323"/>
      <c r="B1037" s="326"/>
      <c r="C1037" s="389"/>
      <c r="D1037" s="192" t="s">
        <v>1101</v>
      </c>
      <c r="E1037" s="192" t="s">
        <v>1094</v>
      </c>
      <c r="F1037" s="192" t="s">
        <v>1100</v>
      </c>
      <c r="G1037" s="319"/>
      <c r="H1037" s="331"/>
      <c r="I1037" s="331"/>
      <c r="J1037" s="339"/>
      <c r="K1037" s="339"/>
      <c r="L1037" s="198"/>
      <c r="M1037" s="198"/>
      <c r="N1037" s="198"/>
      <c r="O1037" s="198"/>
      <c r="P1037" s="198"/>
      <c r="Q1037" s="198"/>
      <c r="R1037" s="323"/>
    </row>
    <row r="1038" spans="1:18" ht="63.75">
      <c r="A1038" s="323"/>
      <c r="B1038" s="326"/>
      <c r="C1038" s="389"/>
      <c r="D1038" s="192" t="s">
        <v>1102</v>
      </c>
      <c r="E1038" s="192" t="s">
        <v>1094</v>
      </c>
      <c r="F1038" s="192" t="s">
        <v>1103</v>
      </c>
      <c r="G1038" s="319"/>
      <c r="H1038" s="331"/>
      <c r="I1038" s="331"/>
      <c r="J1038" s="339"/>
      <c r="K1038" s="339"/>
      <c r="L1038" s="198"/>
      <c r="M1038" s="198"/>
      <c r="N1038" s="198"/>
      <c r="O1038" s="198"/>
      <c r="P1038" s="198"/>
      <c r="Q1038" s="198"/>
      <c r="R1038" s="323"/>
    </row>
    <row r="1039" spans="1:18" ht="63.75">
      <c r="A1039" s="323"/>
      <c r="B1039" s="326"/>
      <c r="C1039" s="389"/>
      <c r="D1039" s="192" t="s">
        <v>1104</v>
      </c>
      <c r="E1039" s="192" t="s">
        <v>1094</v>
      </c>
      <c r="F1039" s="192" t="s">
        <v>1100</v>
      </c>
      <c r="G1039" s="319"/>
      <c r="H1039" s="331"/>
      <c r="I1039" s="331"/>
      <c r="J1039" s="339"/>
      <c r="K1039" s="339"/>
      <c r="L1039" s="198"/>
      <c r="M1039" s="198"/>
      <c r="N1039" s="198"/>
      <c r="O1039" s="198"/>
      <c r="P1039" s="198"/>
      <c r="Q1039" s="198"/>
      <c r="R1039" s="323"/>
    </row>
    <row r="1040" spans="1:18" ht="63.75">
      <c r="A1040" s="323"/>
      <c r="B1040" s="326"/>
      <c r="C1040" s="389"/>
      <c r="D1040" s="192" t="s">
        <v>1105</v>
      </c>
      <c r="E1040" s="192" t="s">
        <v>1094</v>
      </c>
      <c r="F1040" s="192" t="s">
        <v>1103</v>
      </c>
      <c r="G1040" s="319"/>
      <c r="H1040" s="331"/>
      <c r="I1040" s="331"/>
      <c r="J1040" s="339"/>
      <c r="K1040" s="339"/>
      <c r="L1040" s="198"/>
      <c r="M1040" s="198"/>
      <c r="N1040" s="198"/>
      <c r="O1040" s="198"/>
      <c r="P1040" s="198"/>
      <c r="Q1040" s="198"/>
      <c r="R1040" s="323"/>
    </row>
    <row r="1041" spans="1:18" ht="63.75">
      <c r="A1041" s="323"/>
      <c r="B1041" s="326"/>
      <c r="C1041" s="389"/>
      <c r="D1041" s="192" t="s">
        <v>1106</v>
      </c>
      <c r="E1041" s="192" t="s">
        <v>1094</v>
      </c>
      <c r="F1041" s="192" t="s">
        <v>1103</v>
      </c>
      <c r="G1041" s="319"/>
      <c r="H1041" s="331"/>
      <c r="I1041" s="331"/>
      <c r="J1041" s="339"/>
      <c r="K1041" s="339"/>
      <c r="L1041" s="198"/>
      <c r="M1041" s="198"/>
      <c r="N1041" s="198"/>
      <c r="O1041" s="198"/>
      <c r="P1041" s="198"/>
      <c r="Q1041" s="198"/>
      <c r="R1041" s="323"/>
    </row>
    <row r="1042" spans="1:18" ht="63.75">
      <c r="A1042" s="323"/>
      <c r="B1042" s="326"/>
      <c r="C1042" s="389"/>
      <c r="D1042" s="192" t="s">
        <v>1107</v>
      </c>
      <c r="E1042" s="192" t="s">
        <v>1094</v>
      </c>
      <c r="F1042" s="192" t="s">
        <v>1108</v>
      </c>
      <c r="G1042" s="319"/>
      <c r="H1042" s="331"/>
      <c r="I1042" s="331"/>
      <c r="J1042" s="339"/>
      <c r="K1042" s="339"/>
      <c r="L1042" s="198"/>
      <c r="M1042" s="198"/>
      <c r="N1042" s="198"/>
      <c r="O1042" s="198"/>
      <c r="P1042" s="198"/>
      <c r="Q1042" s="198"/>
      <c r="R1042" s="323"/>
    </row>
    <row r="1043" spans="1:18" ht="63.75">
      <c r="A1043" s="323"/>
      <c r="B1043" s="326"/>
      <c r="C1043" s="389"/>
      <c r="D1043" s="192" t="s">
        <v>1109</v>
      </c>
      <c r="E1043" s="192" t="s">
        <v>1094</v>
      </c>
      <c r="F1043" s="192" t="s">
        <v>1108</v>
      </c>
      <c r="G1043" s="319"/>
      <c r="H1043" s="331"/>
      <c r="I1043" s="331"/>
      <c r="J1043" s="339"/>
      <c r="K1043" s="339"/>
      <c r="L1043" s="198"/>
      <c r="M1043" s="198"/>
      <c r="N1043" s="198"/>
      <c r="O1043" s="198"/>
      <c r="P1043" s="198"/>
      <c r="Q1043" s="198"/>
      <c r="R1043" s="323"/>
    </row>
    <row r="1044" spans="1:18" ht="63.75">
      <c r="A1044" s="323"/>
      <c r="B1044" s="326"/>
      <c r="C1044" s="389"/>
      <c r="D1044" s="192" t="s">
        <v>1110</v>
      </c>
      <c r="E1044" s="192" t="s">
        <v>1094</v>
      </c>
      <c r="F1044" s="192" t="s">
        <v>1108</v>
      </c>
      <c r="G1044" s="253">
        <v>905</v>
      </c>
      <c r="H1044" s="234" t="s">
        <v>106</v>
      </c>
      <c r="I1044" s="234" t="s">
        <v>75</v>
      </c>
      <c r="J1044" s="288" t="s">
        <v>1111</v>
      </c>
      <c r="K1044" s="288" t="s">
        <v>139</v>
      </c>
      <c r="L1044" s="197">
        <v>7000</v>
      </c>
      <c r="M1044" s="197">
        <v>7000</v>
      </c>
      <c r="N1044" s="197">
        <v>7000</v>
      </c>
      <c r="O1044" s="197">
        <v>7000</v>
      </c>
      <c r="P1044" s="197">
        <v>7000</v>
      </c>
      <c r="Q1044" s="197">
        <v>7000</v>
      </c>
      <c r="R1044" s="323"/>
    </row>
    <row r="1045" spans="1:18" s="349" customFormat="1" ht="38.25">
      <c r="A1045" s="348"/>
      <c r="B1045" s="326" t="s">
        <v>699</v>
      </c>
      <c r="C1045" s="367" t="s">
        <v>700</v>
      </c>
      <c r="D1045" s="354"/>
      <c r="E1045" s="240"/>
      <c r="F1045" s="240"/>
      <c r="G1045" s="240"/>
      <c r="H1045" s="331"/>
      <c r="I1045" s="331"/>
      <c r="J1045" s="339"/>
      <c r="K1045" s="339"/>
      <c r="L1045" s="198">
        <f>L1046</f>
        <v>24405.5</v>
      </c>
      <c r="M1045" s="198">
        <f t="shared" ref="M1045:Q1045" si="66">M1046</f>
        <v>24405.5</v>
      </c>
      <c r="N1045" s="198">
        <f t="shared" si="66"/>
        <v>1880</v>
      </c>
      <c r="O1045" s="198">
        <f t="shared" si="66"/>
        <v>0</v>
      </c>
      <c r="P1045" s="198">
        <f t="shared" si="66"/>
        <v>0</v>
      </c>
      <c r="Q1045" s="198">
        <f t="shared" si="66"/>
        <v>0</v>
      </c>
      <c r="R1045" s="348"/>
    </row>
    <row r="1046" spans="1:18" s="349" customFormat="1" ht="114.75">
      <c r="A1046" s="348"/>
      <c r="B1046" s="326" t="s">
        <v>1112</v>
      </c>
      <c r="C1046" s="387" t="s">
        <v>1113</v>
      </c>
      <c r="D1046" s="388"/>
      <c r="E1046" s="364"/>
      <c r="F1046" s="364"/>
      <c r="G1046" s="364"/>
      <c r="H1046" s="331"/>
      <c r="I1046" s="331"/>
      <c r="J1046" s="339"/>
      <c r="K1046" s="339"/>
      <c r="L1046" s="198">
        <f>L1058</f>
        <v>24405.5</v>
      </c>
      <c r="M1046" s="198">
        <f t="shared" ref="M1046:Q1046" si="67">M1058</f>
        <v>24405.5</v>
      </c>
      <c r="N1046" s="198">
        <f t="shared" si="67"/>
        <v>1880</v>
      </c>
      <c r="O1046" s="198">
        <f t="shared" si="67"/>
        <v>0</v>
      </c>
      <c r="P1046" s="198">
        <f t="shared" si="67"/>
        <v>0</v>
      </c>
      <c r="Q1046" s="198">
        <f t="shared" si="67"/>
        <v>0</v>
      </c>
      <c r="R1046" s="348"/>
    </row>
    <row r="1047" spans="1:18" s="349" customFormat="1" ht="89.25">
      <c r="A1047" s="348"/>
      <c r="B1047" s="326"/>
      <c r="C1047" s="389"/>
      <c r="D1047" s="370" t="s">
        <v>1093</v>
      </c>
      <c r="E1047" s="390" t="s">
        <v>1094</v>
      </c>
      <c r="F1047" s="390" t="s">
        <v>1114</v>
      </c>
      <c r="G1047" s="240"/>
      <c r="H1047" s="331"/>
      <c r="I1047" s="331"/>
      <c r="J1047" s="339"/>
      <c r="K1047" s="339"/>
      <c r="L1047" s="198"/>
      <c r="M1047" s="198"/>
      <c r="N1047" s="198"/>
      <c r="O1047" s="198"/>
      <c r="P1047" s="198"/>
      <c r="Q1047" s="198"/>
      <c r="R1047" s="348"/>
    </row>
    <row r="1048" spans="1:18" s="349" customFormat="1" ht="63.75">
      <c r="A1048" s="348"/>
      <c r="B1048" s="326"/>
      <c r="C1048" s="389"/>
      <c r="D1048" s="192" t="s">
        <v>1096</v>
      </c>
      <c r="E1048" s="192" t="s">
        <v>1097</v>
      </c>
      <c r="F1048" s="192" t="s">
        <v>1098</v>
      </c>
      <c r="G1048" s="240"/>
      <c r="H1048" s="331"/>
      <c r="I1048" s="331"/>
      <c r="J1048" s="339"/>
      <c r="K1048" s="339"/>
      <c r="L1048" s="198"/>
      <c r="M1048" s="198"/>
      <c r="N1048" s="198"/>
      <c r="O1048" s="198"/>
      <c r="P1048" s="198"/>
      <c r="Q1048" s="198"/>
      <c r="R1048" s="348"/>
    </row>
    <row r="1049" spans="1:18" s="349" customFormat="1" ht="89.25">
      <c r="A1049" s="348"/>
      <c r="B1049" s="326"/>
      <c r="C1049" s="389"/>
      <c r="D1049" s="192" t="s">
        <v>1115</v>
      </c>
      <c r="E1049" s="192" t="s">
        <v>1116</v>
      </c>
      <c r="F1049" s="192" t="s">
        <v>1117</v>
      </c>
      <c r="G1049" s="240"/>
      <c r="H1049" s="331"/>
      <c r="I1049" s="331"/>
      <c r="J1049" s="339"/>
      <c r="K1049" s="339"/>
      <c r="L1049" s="198"/>
      <c r="M1049" s="198"/>
      <c r="N1049" s="198"/>
      <c r="O1049" s="198"/>
      <c r="P1049" s="198"/>
      <c r="Q1049" s="198"/>
      <c r="R1049" s="348"/>
    </row>
    <row r="1050" spans="1:18" s="349" customFormat="1" ht="89.25">
      <c r="A1050" s="348"/>
      <c r="B1050" s="326"/>
      <c r="C1050" s="389"/>
      <c r="D1050" s="192" t="s">
        <v>1118</v>
      </c>
      <c r="E1050" s="192" t="s">
        <v>1116</v>
      </c>
      <c r="F1050" s="192" t="s">
        <v>1119</v>
      </c>
      <c r="G1050" s="240"/>
      <c r="H1050" s="331"/>
      <c r="I1050" s="331"/>
      <c r="J1050" s="339"/>
      <c r="K1050" s="339"/>
      <c r="L1050" s="198"/>
      <c r="M1050" s="198"/>
      <c r="N1050" s="198"/>
      <c r="O1050" s="198"/>
      <c r="P1050" s="198"/>
      <c r="Q1050" s="198"/>
      <c r="R1050" s="348"/>
    </row>
    <row r="1051" spans="1:18" s="349" customFormat="1" ht="89.25">
      <c r="A1051" s="348"/>
      <c r="B1051" s="326"/>
      <c r="C1051" s="389"/>
      <c r="D1051" s="192" t="s">
        <v>1120</v>
      </c>
      <c r="E1051" s="192" t="s">
        <v>1116</v>
      </c>
      <c r="F1051" s="192" t="s">
        <v>1121</v>
      </c>
      <c r="G1051" s="240"/>
      <c r="H1051" s="331"/>
      <c r="I1051" s="331"/>
      <c r="J1051" s="339"/>
      <c r="K1051" s="339"/>
      <c r="L1051" s="198"/>
      <c r="M1051" s="198"/>
      <c r="N1051" s="198"/>
      <c r="O1051" s="198"/>
      <c r="P1051" s="198"/>
      <c r="Q1051" s="198"/>
      <c r="R1051" s="348"/>
    </row>
    <row r="1052" spans="1:18" s="349" customFormat="1" ht="89.25">
      <c r="A1052" s="348"/>
      <c r="B1052" s="326"/>
      <c r="C1052" s="389"/>
      <c r="D1052" s="192" t="s">
        <v>1122</v>
      </c>
      <c r="E1052" s="192" t="s">
        <v>1116</v>
      </c>
      <c r="F1052" s="192" t="s">
        <v>1123</v>
      </c>
      <c r="G1052" s="240"/>
      <c r="H1052" s="331"/>
      <c r="I1052" s="331"/>
      <c r="J1052" s="339"/>
      <c r="K1052" s="339"/>
      <c r="L1052" s="198"/>
      <c r="M1052" s="198"/>
      <c r="N1052" s="198"/>
      <c r="O1052" s="198"/>
      <c r="P1052" s="198"/>
      <c r="Q1052" s="198"/>
      <c r="R1052" s="348"/>
    </row>
    <row r="1053" spans="1:18" s="349" customFormat="1" ht="89.25">
      <c r="A1053" s="348"/>
      <c r="B1053" s="326"/>
      <c r="C1053" s="389"/>
      <c r="D1053" s="192" t="s">
        <v>1124</v>
      </c>
      <c r="E1053" s="192" t="s">
        <v>1116</v>
      </c>
      <c r="F1053" s="192" t="s">
        <v>1123</v>
      </c>
      <c r="G1053" s="240" t="s">
        <v>1125</v>
      </c>
      <c r="H1053" s="331"/>
      <c r="I1053" s="331"/>
      <c r="J1053" s="339"/>
      <c r="K1053" s="339"/>
      <c r="L1053" s="198"/>
      <c r="M1053" s="198"/>
      <c r="N1053" s="198"/>
      <c r="O1053" s="198"/>
      <c r="P1053" s="198"/>
      <c r="Q1053" s="198"/>
      <c r="R1053" s="348"/>
    </row>
    <row r="1054" spans="1:18" s="349" customFormat="1" ht="89.25">
      <c r="A1054" s="348"/>
      <c r="B1054" s="326"/>
      <c r="C1054" s="389"/>
      <c r="D1054" s="192" t="s">
        <v>1126</v>
      </c>
      <c r="E1054" s="192" t="s">
        <v>1116</v>
      </c>
      <c r="F1054" s="192" t="s">
        <v>1117</v>
      </c>
      <c r="G1054" s="240"/>
      <c r="H1054" s="331"/>
      <c r="I1054" s="331"/>
      <c r="J1054" s="339"/>
      <c r="K1054" s="339"/>
      <c r="L1054" s="198"/>
      <c r="M1054" s="198"/>
      <c r="N1054" s="198"/>
      <c r="O1054" s="198"/>
      <c r="P1054" s="198"/>
      <c r="Q1054" s="198"/>
      <c r="R1054" s="348"/>
    </row>
    <row r="1055" spans="1:18" s="349" customFormat="1" ht="89.25">
      <c r="A1055" s="348"/>
      <c r="B1055" s="326"/>
      <c r="C1055" s="389"/>
      <c r="D1055" s="192" t="s">
        <v>1127</v>
      </c>
      <c r="E1055" s="192" t="s">
        <v>1116</v>
      </c>
      <c r="F1055" s="192" t="s">
        <v>1117</v>
      </c>
      <c r="G1055" s="240"/>
      <c r="H1055" s="331"/>
      <c r="I1055" s="331"/>
      <c r="J1055" s="339"/>
      <c r="K1055" s="339"/>
      <c r="L1055" s="198"/>
      <c r="M1055" s="198"/>
      <c r="N1055" s="198"/>
      <c r="O1055" s="198"/>
      <c r="P1055" s="198"/>
      <c r="Q1055" s="198"/>
      <c r="R1055" s="348"/>
    </row>
    <row r="1056" spans="1:18" s="349" customFormat="1" ht="89.25">
      <c r="A1056" s="348"/>
      <c r="B1056" s="326"/>
      <c r="C1056" s="389"/>
      <c r="D1056" s="192" t="s">
        <v>1128</v>
      </c>
      <c r="E1056" s="192" t="s">
        <v>1116</v>
      </c>
      <c r="F1056" s="192" t="s">
        <v>1129</v>
      </c>
      <c r="G1056" s="240"/>
      <c r="H1056" s="331"/>
      <c r="I1056" s="331"/>
      <c r="J1056" s="339"/>
      <c r="K1056" s="339"/>
      <c r="L1056" s="198"/>
      <c r="M1056" s="198"/>
      <c r="N1056" s="198"/>
      <c r="O1056" s="198"/>
      <c r="P1056" s="198"/>
      <c r="Q1056" s="198"/>
      <c r="R1056" s="348"/>
    </row>
    <row r="1057" spans="1:18" s="349" customFormat="1" ht="89.25">
      <c r="A1057" s="348"/>
      <c r="B1057" s="326"/>
      <c r="C1057" s="389"/>
      <c r="D1057" s="192" t="s">
        <v>1130</v>
      </c>
      <c r="E1057" s="192" t="s">
        <v>1116</v>
      </c>
      <c r="F1057" s="192" t="s">
        <v>1129</v>
      </c>
      <c r="G1057" s="240"/>
      <c r="H1057" s="331"/>
      <c r="I1057" s="331"/>
      <c r="J1057" s="339"/>
      <c r="K1057" s="339"/>
      <c r="L1057" s="198"/>
      <c r="M1057" s="198"/>
      <c r="N1057" s="198"/>
      <c r="O1057" s="198"/>
      <c r="P1057" s="198"/>
      <c r="Q1057" s="198"/>
      <c r="R1057" s="348"/>
    </row>
    <row r="1058" spans="1:18" s="349" customFormat="1" ht="12.75">
      <c r="A1058" s="348"/>
      <c r="B1058" s="372"/>
      <c r="C1058" s="391"/>
      <c r="D1058" s="392"/>
      <c r="E1058" s="240"/>
      <c r="F1058" s="240"/>
      <c r="G1058" s="240">
        <v>905</v>
      </c>
      <c r="H1058" s="234" t="s">
        <v>106</v>
      </c>
      <c r="I1058" s="234" t="s">
        <v>77</v>
      </c>
      <c r="J1058" s="288" t="s">
        <v>1131</v>
      </c>
      <c r="K1058" s="288" t="s">
        <v>685</v>
      </c>
      <c r="L1058" s="197">
        <v>24405.5</v>
      </c>
      <c r="M1058" s="197">
        <v>24405.5</v>
      </c>
      <c r="N1058" s="197">
        <v>1880</v>
      </c>
      <c r="O1058" s="197">
        <v>0</v>
      </c>
      <c r="P1058" s="197">
        <v>0</v>
      </c>
      <c r="Q1058" s="197">
        <v>0</v>
      </c>
      <c r="R1058" s="348"/>
    </row>
    <row r="1059" spans="1:18" ht="12.75">
      <c r="A1059" s="293"/>
      <c r="B1059" s="450" t="s">
        <v>1355</v>
      </c>
      <c r="C1059" s="450"/>
      <c r="D1059" s="450"/>
      <c r="E1059" s="450"/>
      <c r="F1059" s="450"/>
      <c r="G1059" s="450"/>
      <c r="H1059" s="450"/>
      <c r="I1059" s="450"/>
      <c r="J1059" s="450"/>
      <c r="K1059" s="450"/>
      <c r="L1059" s="450"/>
      <c r="M1059" s="450"/>
      <c r="N1059" s="450"/>
      <c r="O1059" s="450"/>
      <c r="P1059" s="450"/>
      <c r="Q1059" s="450"/>
      <c r="R1059" s="293"/>
    </row>
    <row r="1060" spans="1:18" ht="12.75">
      <c r="A1060" s="293" t="s">
        <v>0</v>
      </c>
      <c r="B1060" s="326"/>
      <c r="C1060" s="387"/>
      <c r="D1060" s="388"/>
      <c r="E1060" s="319"/>
      <c r="F1060" s="319"/>
      <c r="G1060" s="319"/>
      <c r="H1060" s="331"/>
      <c r="I1060" s="331"/>
      <c r="J1060" s="339"/>
      <c r="K1060" s="339"/>
      <c r="L1060" s="198">
        <f>L1061+L1073</f>
        <v>0</v>
      </c>
      <c r="M1060" s="198">
        <f t="shared" ref="M1060:O1060" si="68">M1061+M1073</f>
        <v>0</v>
      </c>
      <c r="N1060" s="198">
        <f t="shared" si="68"/>
        <v>0</v>
      </c>
      <c r="O1060" s="198">
        <f t="shared" si="68"/>
        <v>0</v>
      </c>
      <c r="P1060" s="198">
        <f>P1061</f>
        <v>16030.8</v>
      </c>
      <c r="Q1060" s="198">
        <f>Q1061</f>
        <v>31392.400000000001</v>
      </c>
      <c r="R1060" s="293"/>
    </row>
    <row r="1061" spans="1:18" ht="63.75">
      <c r="B1061" s="326" t="s">
        <v>1354</v>
      </c>
      <c r="C1061" s="387" t="s">
        <v>2</v>
      </c>
      <c r="D1061" s="388"/>
      <c r="E1061" s="319"/>
      <c r="F1061" s="319"/>
      <c r="G1061" s="319"/>
      <c r="H1061" s="331"/>
      <c r="I1061" s="331"/>
      <c r="J1061" s="339"/>
      <c r="K1061" s="339"/>
      <c r="L1061" s="198">
        <f t="shared" ref="L1061:O1061" si="69">SUM(L1072:L1072)</f>
        <v>0</v>
      </c>
      <c r="M1061" s="198">
        <f t="shared" si="69"/>
        <v>0</v>
      </c>
      <c r="N1061" s="198">
        <f t="shared" si="69"/>
        <v>0</v>
      </c>
      <c r="O1061" s="198">
        <f t="shared" si="69"/>
        <v>0</v>
      </c>
      <c r="P1061" s="198">
        <v>16030.8</v>
      </c>
      <c r="Q1061" s="198">
        <v>31392.400000000001</v>
      </c>
    </row>
    <row r="1062" spans="1:18">
      <c r="Q1062" s="397"/>
    </row>
    <row r="1063" spans="1:18">
      <c r="Q1063" s="397"/>
    </row>
    <row r="1064" spans="1:18">
      <c r="B1064" s="445"/>
      <c r="C1064" s="445"/>
      <c r="Q1064" s="397"/>
    </row>
    <row r="1065" spans="1:18">
      <c r="B1065" s="445"/>
      <c r="C1065" s="445"/>
      <c r="Q1065" s="397"/>
    </row>
    <row r="1066" spans="1:18">
      <c r="B1066" s="445"/>
      <c r="C1066" s="445"/>
      <c r="Q1066" s="397"/>
    </row>
    <row r="1067" spans="1:18">
      <c r="Q1067" s="397"/>
    </row>
    <row r="1068" spans="1:18">
      <c r="Q1068" s="397"/>
    </row>
    <row r="1069" spans="1:18">
      <c r="Q1069" s="397"/>
    </row>
    <row r="1070" spans="1:18">
      <c r="Q1070" s="397"/>
    </row>
    <row r="1071" spans="1:18">
      <c r="Q1071" s="397"/>
    </row>
    <row r="1072" spans="1:18">
      <c r="Q1072" s="397"/>
    </row>
    <row r="1073" spans="2:17">
      <c r="Q1073" s="397"/>
    </row>
    <row r="1074" spans="2:17">
      <c r="Q1074" s="397"/>
    </row>
    <row r="1075" spans="2:17">
      <c r="Q1075" s="397"/>
    </row>
    <row r="1076" spans="2:17">
      <c r="Q1076" s="397"/>
    </row>
    <row r="1077" spans="2:17">
      <c r="Q1077" s="397"/>
    </row>
    <row r="1078" spans="2:17">
      <c r="Q1078" s="397"/>
    </row>
    <row r="1079" spans="2:17">
      <c r="Q1079" s="397"/>
    </row>
    <row r="1080" spans="2:17" ht="11.45" customHeight="1">
      <c r="Q1080" s="397"/>
    </row>
    <row r="1081" spans="2:17">
      <c r="Q1081" s="397"/>
    </row>
    <row r="1082" spans="2:17">
      <c r="Q1082" s="397"/>
    </row>
    <row r="1083" spans="2:17">
      <c r="Q1083" s="397"/>
    </row>
    <row r="1084" spans="2:17" ht="12.75">
      <c r="B1084" s="398"/>
      <c r="Q1084" s="397"/>
    </row>
    <row r="1085" spans="2:17" ht="12.75">
      <c r="B1085" s="398"/>
      <c r="Q1085" s="397"/>
    </row>
    <row r="1086" spans="2:17">
      <c r="Q1086" s="397"/>
    </row>
    <row r="1087" spans="2:17">
      <c r="Q1087" s="397"/>
    </row>
    <row r="1088" spans="2:17">
      <c r="Q1088" s="397"/>
    </row>
    <row r="1089" spans="2:17">
      <c r="Q1089" s="397"/>
    </row>
    <row r="1090" spans="2:17">
      <c r="Q1090" s="397"/>
    </row>
    <row r="1091" spans="2:17">
      <c r="Q1091" s="397"/>
    </row>
    <row r="1092" spans="2:17">
      <c r="Q1092" s="397"/>
    </row>
    <row r="1093" spans="2:17">
      <c r="Q1093" s="397"/>
    </row>
    <row r="1094" spans="2:17">
      <c r="Q1094" s="397"/>
    </row>
    <row r="1095" spans="2:17">
      <c r="Q1095" s="397"/>
    </row>
    <row r="1096" spans="2:17">
      <c r="Q1096" s="397"/>
    </row>
    <row r="1097" spans="2:17">
      <c r="Q1097" s="397"/>
    </row>
    <row r="1098" spans="2:17">
      <c r="Q1098" s="397"/>
    </row>
    <row r="1099" spans="2:17">
      <c r="Q1099" s="397"/>
    </row>
    <row r="1100" spans="2:17">
      <c r="Q1100" s="397"/>
    </row>
    <row r="1101" spans="2:17">
      <c r="Q1101" s="397"/>
    </row>
    <row r="1102" spans="2:17" ht="12.75">
      <c r="B1102" s="398"/>
      <c r="Q1102" s="397"/>
    </row>
    <row r="1103" spans="2:17" ht="12.75">
      <c r="B1103" s="398"/>
      <c r="Q1103" s="397"/>
    </row>
    <row r="1104" spans="2:17">
      <c r="Q1104" s="397"/>
    </row>
    <row r="1105" spans="17:17">
      <c r="Q1105" s="397"/>
    </row>
    <row r="1106" spans="17:17">
      <c r="Q1106" s="397"/>
    </row>
    <row r="1107" spans="17:17">
      <c r="Q1107" s="397"/>
    </row>
    <row r="1108" spans="17:17">
      <c r="Q1108" s="397"/>
    </row>
    <row r="1109" spans="17:17">
      <c r="Q1109" s="397"/>
    </row>
    <row r="1110" spans="17:17">
      <c r="Q1110" s="397"/>
    </row>
    <row r="1111" spans="17:17">
      <c r="Q1111" s="397"/>
    </row>
    <row r="1112" spans="17:17">
      <c r="Q1112" s="397"/>
    </row>
    <row r="1113" spans="17:17">
      <c r="Q1113" s="397"/>
    </row>
    <row r="1114" spans="17:17">
      <c r="Q1114" s="397"/>
    </row>
    <row r="1115" spans="17:17">
      <c r="Q1115" s="397"/>
    </row>
    <row r="1116" spans="17:17">
      <c r="Q1116" s="397"/>
    </row>
    <row r="1117" spans="17:17">
      <c r="Q1117" s="397"/>
    </row>
    <row r="1118" spans="17:17">
      <c r="Q1118" s="397"/>
    </row>
    <row r="1119" spans="17:17">
      <c r="Q1119" s="397"/>
    </row>
    <row r="1120" spans="17:17">
      <c r="Q1120" s="397"/>
    </row>
    <row r="1121" spans="17:17">
      <c r="Q1121" s="397"/>
    </row>
    <row r="1122" spans="17:17">
      <c r="Q1122" s="397"/>
    </row>
    <row r="1123" spans="17:17">
      <c r="Q1123" s="397"/>
    </row>
    <row r="1124" spans="17:17">
      <c r="Q1124" s="397"/>
    </row>
    <row r="1125" spans="17:17">
      <c r="Q1125" s="397"/>
    </row>
    <row r="1126" spans="17:17">
      <c r="Q1126" s="397"/>
    </row>
    <row r="1127" spans="17:17">
      <c r="Q1127" s="397"/>
    </row>
    <row r="1128" spans="17:17">
      <c r="Q1128" s="397"/>
    </row>
    <row r="1129" spans="17:17">
      <c r="Q1129" s="397"/>
    </row>
    <row r="1130" spans="17:17">
      <c r="Q1130" s="397"/>
    </row>
    <row r="1131" spans="17:17">
      <c r="Q1131" s="397"/>
    </row>
    <row r="1132" spans="17:17">
      <c r="Q1132" s="397"/>
    </row>
    <row r="1133" spans="17:17">
      <c r="Q1133" s="397"/>
    </row>
    <row r="1134" spans="17:17">
      <c r="Q1134" s="397"/>
    </row>
    <row r="1135" spans="17:17">
      <c r="Q1135" s="397"/>
    </row>
    <row r="1136" spans="17:17">
      <c r="Q1136" s="397"/>
    </row>
    <row r="1137" spans="17:17">
      <c r="Q1137" s="397"/>
    </row>
    <row r="1138" spans="17:17">
      <c r="Q1138" s="397"/>
    </row>
    <row r="1139" spans="17:17">
      <c r="Q1139" s="397"/>
    </row>
    <row r="1140" spans="17:17">
      <c r="Q1140" s="397"/>
    </row>
    <row r="1141" spans="17:17">
      <c r="Q1141" s="397"/>
    </row>
    <row r="1142" spans="17:17">
      <c r="Q1142" s="397"/>
    </row>
    <row r="1143" spans="17:17">
      <c r="Q1143" s="397"/>
    </row>
    <row r="1144" spans="17:17">
      <c r="Q1144" s="397"/>
    </row>
    <row r="1145" spans="17:17">
      <c r="Q1145" s="397"/>
    </row>
    <row r="1146" spans="17:17">
      <c r="Q1146" s="397"/>
    </row>
    <row r="1147" spans="17:17">
      <c r="Q1147" s="397"/>
    </row>
    <row r="1148" spans="17:17">
      <c r="Q1148" s="397"/>
    </row>
    <row r="1149" spans="17:17">
      <c r="Q1149" s="397"/>
    </row>
    <row r="1150" spans="17:17">
      <c r="Q1150" s="397"/>
    </row>
    <row r="1151" spans="17:17">
      <c r="Q1151" s="397"/>
    </row>
    <row r="1152" spans="17:17">
      <c r="Q1152" s="397"/>
    </row>
    <row r="1153" spans="17:17">
      <c r="Q1153" s="397"/>
    </row>
    <row r="1154" spans="17:17">
      <c r="Q1154" s="397"/>
    </row>
    <row r="1155" spans="17:17">
      <c r="Q1155" s="397"/>
    </row>
    <row r="1156" spans="17:17">
      <c r="Q1156" s="397"/>
    </row>
    <row r="1157" spans="17:17">
      <c r="Q1157" s="397"/>
    </row>
    <row r="1158" spans="17:17">
      <c r="Q1158" s="397"/>
    </row>
    <row r="1159" spans="17:17">
      <c r="Q1159" s="397"/>
    </row>
    <row r="1160" spans="17:17">
      <c r="Q1160" s="397"/>
    </row>
    <row r="1161" spans="17:17">
      <c r="Q1161" s="397"/>
    </row>
    <row r="1162" spans="17:17">
      <c r="Q1162" s="397"/>
    </row>
    <row r="1163" spans="17:17">
      <c r="Q1163" s="397"/>
    </row>
    <row r="1164" spans="17:17">
      <c r="Q1164" s="397"/>
    </row>
    <row r="1165" spans="17:17">
      <c r="Q1165" s="397"/>
    </row>
    <row r="1166" spans="17:17">
      <c r="Q1166" s="397"/>
    </row>
    <row r="1167" spans="17:17">
      <c r="Q1167" s="397"/>
    </row>
    <row r="1168" spans="17:17">
      <c r="Q1168" s="397"/>
    </row>
    <row r="1169" spans="17:17">
      <c r="Q1169" s="397"/>
    </row>
    <row r="1170" spans="17:17">
      <c r="Q1170" s="397"/>
    </row>
    <row r="1171" spans="17:17">
      <c r="Q1171" s="397"/>
    </row>
    <row r="1172" spans="17:17">
      <c r="Q1172" s="397"/>
    </row>
    <row r="1173" spans="17:17">
      <c r="Q1173" s="397"/>
    </row>
    <row r="1174" spans="17:17">
      <c r="Q1174" s="397"/>
    </row>
    <row r="1175" spans="17:17">
      <c r="Q1175" s="397"/>
    </row>
    <row r="1176" spans="17:17">
      <c r="Q1176" s="397"/>
    </row>
    <row r="1177" spans="17:17">
      <c r="Q1177" s="397"/>
    </row>
    <row r="1178" spans="17:17">
      <c r="Q1178" s="397"/>
    </row>
    <row r="1179" spans="17:17">
      <c r="Q1179" s="397"/>
    </row>
    <row r="1180" spans="17:17">
      <c r="Q1180" s="397"/>
    </row>
    <row r="1181" spans="17:17">
      <c r="Q1181" s="397"/>
    </row>
    <row r="1182" spans="17:17">
      <c r="Q1182" s="397"/>
    </row>
    <row r="1183" spans="17:17">
      <c r="Q1183" s="397"/>
    </row>
    <row r="1184" spans="17:17">
      <c r="Q1184" s="397"/>
    </row>
    <row r="1185" spans="17:17">
      <c r="Q1185" s="397"/>
    </row>
    <row r="1186" spans="17:17">
      <c r="Q1186" s="397"/>
    </row>
    <row r="1187" spans="17:17">
      <c r="Q1187" s="397"/>
    </row>
    <row r="1188" spans="17:17">
      <c r="Q1188" s="397"/>
    </row>
    <row r="1189" spans="17:17">
      <c r="Q1189" s="397"/>
    </row>
    <row r="1190" spans="17:17">
      <c r="Q1190" s="397"/>
    </row>
    <row r="1191" spans="17:17">
      <c r="Q1191" s="397"/>
    </row>
    <row r="1192" spans="17:17">
      <c r="Q1192" s="397"/>
    </row>
    <row r="1193" spans="17:17">
      <c r="Q1193" s="397"/>
    </row>
    <row r="1194" spans="17:17">
      <c r="Q1194" s="397"/>
    </row>
    <row r="1195" spans="17:17">
      <c r="Q1195" s="397"/>
    </row>
    <row r="1196" spans="17:17">
      <c r="Q1196" s="397"/>
    </row>
    <row r="1197" spans="17:17">
      <c r="Q1197" s="397"/>
    </row>
    <row r="1198" spans="17:17">
      <c r="Q1198" s="397"/>
    </row>
    <row r="1199" spans="17:17">
      <c r="Q1199" s="397"/>
    </row>
    <row r="1200" spans="17:17">
      <c r="Q1200" s="397"/>
    </row>
    <row r="1201" spans="17:17">
      <c r="Q1201" s="397"/>
    </row>
    <row r="1202" spans="17:17">
      <c r="Q1202" s="397"/>
    </row>
    <row r="1203" spans="17:17">
      <c r="Q1203" s="397"/>
    </row>
    <row r="1204" spans="17:17">
      <c r="Q1204" s="397"/>
    </row>
    <row r="1205" spans="17:17">
      <c r="Q1205" s="397"/>
    </row>
    <row r="1206" spans="17:17">
      <c r="Q1206" s="397"/>
    </row>
    <row r="1207" spans="17:17">
      <c r="Q1207" s="397"/>
    </row>
    <row r="1208" spans="17:17">
      <c r="Q1208" s="397"/>
    </row>
    <row r="1209" spans="17:17">
      <c r="Q1209" s="397"/>
    </row>
    <row r="1210" spans="17:17">
      <c r="Q1210" s="397"/>
    </row>
    <row r="1211" spans="17:17">
      <c r="Q1211" s="397"/>
    </row>
    <row r="1212" spans="17:17">
      <c r="Q1212" s="397"/>
    </row>
    <row r="1213" spans="17:17">
      <c r="Q1213" s="397"/>
    </row>
    <row r="1214" spans="17:17">
      <c r="Q1214" s="397"/>
    </row>
    <row r="1215" spans="17:17">
      <c r="Q1215" s="397"/>
    </row>
    <row r="1216" spans="17:17">
      <c r="Q1216" s="397"/>
    </row>
    <row r="1217" spans="17:17">
      <c r="Q1217" s="397"/>
    </row>
    <row r="1218" spans="17:17">
      <c r="Q1218" s="397"/>
    </row>
    <row r="1219" spans="17:17">
      <c r="Q1219" s="397"/>
    </row>
    <row r="1220" spans="17:17">
      <c r="Q1220" s="397"/>
    </row>
    <row r="1221" spans="17:17">
      <c r="Q1221" s="397"/>
    </row>
    <row r="1222" spans="17:17">
      <c r="Q1222" s="397"/>
    </row>
    <row r="1223" spans="17:17">
      <c r="Q1223" s="397"/>
    </row>
    <row r="1224" spans="17:17">
      <c r="Q1224" s="397"/>
    </row>
    <row r="1225" spans="17:17">
      <c r="Q1225" s="397"/>
    </row>
    <row r="1226" spans="17:17">
      <c r="Q1226" s="397"/>
    </row>
    <row r="1227" spans="17:17">
      <c r="Q1227" s="397"/>
    </row>
    <row r="1228" spans="17:17">
      <c r="Q1228" s="397"/>
    </row>
    <row r="1229" spans="17:17">
      <c r="Q1229" s="397"/>
    </row>
    <row r="1230" spans="17:17">
      <c r="Q1230" s="397"/>
    </row>
    <row r="1231" spans="17:17">
      <c r="Q1231" s="397"/>
    </row>
    <row r="1232" spans="17:17">
      <c r="Q1232" s="397"/>
    </row>
    <row r="1233" spans="17:17">
      <c r="Q1233" s="397"/>
    </row>
    <row r="1234" spans="17:17">
      <c r="Q1234" s="397"/>
    </row>
    <row r="1235" spans="17:17">
      <c r="Q1235" s="397"/>
    </row>
    <row r="1236" spans="17:17">
      <c r="Q1236" s="397"/>
    </row>
    <row r="1237" spans="17:17">
      <c r="Q1237" s="397"/>
    </row>
    <row r="1238" spans="17:17">
      <c r="Q1238" s="397"/>
    </row>
    <row r="1239" spans="17:17">
      <c r="Q1239" s="397"/>
    </row>
    <row r="1240" spans="17:17">
      <c r="Q1240" s="397"/>
    </row>
    <row r="1241" spans="17:17">
      <c r="Q1241" s="397"/>
    </row>
    <row r="1242" spans="17:17">
      <c r="Q1242" s="397"/>
    </row>
    <row r="1243" spans="17:17">
      <c r="Q1243" s="397"/>
    </row>
    <row r="1244" spans="17:17">
      <c r="Q1244" s="397"/>
    </row>
    <row r="1245" spans="17:17">
      <c r="Q1245" s="397"/>
    </row>
    <row r="1246" spans="17:17">
      <c r="Q1246" s="397"/>
    </row>
    <row r="1247" spans="17:17">
      <c r="Q1247" s="397"/>
    </row>
    <row r="1248" spans="17:17">
      <c r="Q1248" s="397"/>
    </row>
    <row r="1249" spans="17:17">
      <c r="Q1249" s="397"/>
    </row>
    <row r="1250" spans="17:17">
      <c r="Q1250" s="397"/>
    </row>
    <row r="1251" spans="17:17">
      <c r="Q1251" s="397"/>
    </row>
    <row r="1252" spans="17:17">
      <c r="Q1252" s="397"/>
    </row>
    <row r="1253" spans="17:17">
      <c r="Q1253" s="397"/>
    </row>
    <row r="1254" spans="17:17">
      <c r="Q1254" s="397"/>
    </row>
    <row r="1255" spans="17:17">
      <c r="Q1255" s="397"/>
    </row>
    <row r="1256" spans="17:17">
      <c r="Q1256" s="397"/>
    </row>
    <row r="1257" spans="17:17">
      <c r="Q1257" s="397"/>
    </row>
    <row r="1258" spans="17:17">
      <c r="Q1258" s="397"/>
    </row>
    <row r="1259" spans="17:17">
      <c r="Q1259" s="397"/>
    </row>
    <row r="1260" spans="17:17">
      <c r="Q1260" s="397"/>
    </row>
    <row r="1261" spans="17:17">
      <c r="Q1261" s="397"/>
    </row>
    <row r="1262" spans="17:17">
      <c r="Q1262" s="397"/>
    </row>
    <row r="1263" spans="17:17">
      <c r="Q1263" s="397"/>
    </row>
    <row r="1264" spans="17:17">
      <c r="Q1264" s="397"/>
    </row>
    <row r="1265" spans="17:17">
      <c r="Q1265" s="397"/>
    </row>
    <row r="1266" spans="17:17">
      <c r="Q1266" s="397"/>
    </row>
    <row r="1267" spans="17:17">
      <c r="Q1267" s="397"/>
    </row>
    <row r="1268" spans="17:17">
      <c r="Q1268" s="397"/>
    </row>
    <row r="1269" spans="17:17">
      <c r="Q1269" s="397"/>
    </row>
    <row r="1270" spans="17:17">
      <c r="Q1270" s="397"/>
    </row>
    <row r="1271" spans="17:17">
      <c r="Q1271" s="397"/>
    </row>
    <row r="1272" spans="17:17">
      <c r="Q1272" s="397"/>
    </row>
    <row r="1273" spans="17:17">
      <c r="Q1273" s="397"/>
    </row>
    <row r="1274" spans="17:17">
      <c r="Q1274" s="397"/>
    </row>
    <row r="1275" spans="17:17">
      <c r="Q1275" s="397"/>
    </row>
    <row r="1276" spans="17:17">
      <c r="Q1276" s="397"/>
    </row>
    <row r="1277" spans="17:17">
      <c r="Q1277" s="397"/>
    </row>
    <row r="1278" spans="17:17">
      <c r="Q1278" s="397"/>
    </row>
    <row r="1279" spans="17:17">
      <c r="Q1279" s="397"/>
    </row>
    <row r="1280" spans="17:17">
      <c r="Q1280" s="397"/>
    </row>
    <row r="1281" spans="17:17">
      <c r="Q1281" s="397"/>
    </row>
    <row r="1282" spans="17:17">
      <c r="Q1282" s="397"/>
    </row>
    <row r="1283" spans="17:17">
      <c r="Q1283" s="397"/>
    </row>
    <row r="1284" spans="17:17">
      <c r="Q1284" s="397"/>
    </row>
    <row r="1285" spans="17:17">
      <c r="Q1285" s="397"/>
    </row>
    <row r="1286" spans="17:17">
      <c r="Q1286" s="397"/>
    </row>
    <row r="1287" spans="17:17">
      <c r="Q1287" s="397"/>
    </row>
    <row r="1288" spans="17:17">
      <c r="Q1288" s="397"/>
    </row>
    <row r="1289" spans="17:17">
      <c r="Q1289" s="397"/>
    </row>
    <row r="1290" spans="17:17">
      <c r="Q1290" s="397"/>
    </row>
    <row r="1291" spans="17:17">
      <c r="Q1291" s="397"/>
    </row>
    <row r="1292" spans="17:17">
      <c r="Q1292" s="397"/>
    </row>
    <row r="1293" spans="17:17">
      <c r="Q1293" s="397"/>
    </row>
    <row r="1294" spans="17:17">
      <c r="Q1294" s="397"/>
    </row>
    <row r="1295" spans="17:17">
      <c r="Q1295" s="397"/>
    </row>
    <row r="1296" spans="17:17">
      <c r="Q1296" s="397"/>
    </row>
    <row r="1297" spans="17:17">
      <c r="Q1297" s="397"/>
    </row>
    <row r="1298" spans="17:17">
      <c r="Q1298" s="397"/>
    </row>
    <row r="1299" spans="17:17">
      <c r="Q1299" s="397"/>
    </row>
    <row r="1300" spans="17:17">
      <c r="Q1300" s="397"/>
    </row>
    <row r="1301" spans="17:17">
      <c r="Q1301" s="397"/>
    </row>
    <row r="1302" spans="17:17">
      <c r="Q1302" s="397"/>
    </row>
    <row r="1303" spans="17:17">
      <c r="Q1303" s="397"/>
    </row>
    <row r="1304" spans="17:17">
      <c r="Q1304" s="397"/>
    </row>
    <row r="1305" spans="17:17">
      <c r="Q1305" s="397"/>
    </row>
    <row r="1306" spans="17:17">
      <c r="Q1306" s="397"/>
    </row>
    <row r="1307" spans="17:17">
      <c r="Q1307" s="397"/>
    </row>
    <row r="1308" spans="17:17">
      <c r="Q1308" s="397"/>
    </row>
    <row r="1309" spans="17:17">
      <c r="Q1309" s="397"/>
    </row>
    <row r="1310" spans="17:17">
      <c r="Q1310" s="397"/>
    </row>
    <row r="1311" spans="17:17">
      <c r="Q1311" s="397"/>
    </row>
    <row r="1312" spans="17:17">
      <c r="Q1312" s="397"/>
    </row>
    <row r="1313" spans="17:17">
      <c r="Q1313" s="397"/>
    </row>
    <row r="1314" spans="17:17">
      <c r="Q1314" s="397"/>
    </row>
    <row r="1315" spans="17:17">
      <c r="Q1315" s="397"/>
    </row>
    <row r="1316" spans="17:17">
      <c r="Q1316" s="397"/>
    </row>
    <row r="1317" spans="17:17">
      <c r="Q1317" s="397"/>
    </row>
    <row r="1318" spans="17:17">
      <c r="Q1318" s="397"/>
    </row>
    <row r="1319" spans="17:17">
      <c r="Q1319" s="397"/>
    </row>
    <row r="1320" spans="17:17">
      <c r="Q1320" s="397"/>
    </row>
    <row r="1321" spans="17:17">
      <c r="Q1321" s="397"/>
    </row>
    <row r="1322" spans="17:17">
      <c r="Q1322" s="397"/>
    </row>
    <row r="1323" spans="17:17">
      <c r="Q1323" s="397"/>
    </row>
    <row r="1324" spans="17:17">
      <c r="Q1324" s="397"/>
    </row>
    <row r="1325" spans="17:17">
      <c r="Q1325" s="397"/>
    </row>
    <row r="1326" spans="17:17">
      <c r="Q1326" s="397"/>
    </row>
    <row r="1327" spans="17:17">
      <c r="Q1327" s="397"/>
    </row>
    <row r="1328" spans="17:17">
      <c r="Q1328" s="397"/>
    </row>
    <row r="1329" spans="17:17">
      <c r="Q1329" s="397"/>
    </row>
    <row r="1330" spans="17:17">
      <c r="Q1330" s="397"/>
    </row>
    <row r="1331" spans="17:17">
      <c r="Q1331" s="397"/>
    </row>
    <row r="1332" spans="17:17">
      <c r="Q1332" s="397"/>
    </row>
    <row r="1333" spans="17:17">
      <c r="Q1333" s="397"/>
    </row>
    <row r="1334" spans="17:17">
      <c r="Q1334" s="397"/>
    </row>
    <row r="1335" spans="17:17">
      <c r="Q1335" s="397"/>
    </row>
    <row r="1336" spans="17:17">
      <c r="Q1336" s="397"/>
    </row>
    <row r="1337" spans="17:17">
      <c r="Q1337" s="397"/>
    </row>
    <row r="1338" spans="17:17">
      <c r="Q1338" s="397"/>
    </row>
    <row r="1339" spans="17:17">
      <c r="Q1339" s="397"/>
    </row>
    <row r="1340" spans="17:17">
      <c r="Q1340" s="397"/>
    </row>
    <row r="1341" spans="17:17">
      <c r="Q1341" s="397"/>
    </row>
    <row r="1342" spans="17:17">
      <c r="Q1342" s="397"/>
    </row>
    <row r="1343" spans="17:17">
      <c r="Q1343" s="397"/>
    </row>
    <row r="1344" spans="17:17">
      <c r="Q1344" s="397"/>
    </row>
    <row r="1345" spans="17:17">
      <c r="Q1345" s="397"/>
    </row>
    <row r="1346" spans="17:17">
      <c r="Q1346" s="397"/>
    </row>
    <row r="1347" spans="17:17">
      <c r="Q1347" s="397"/>
    </row>
    <row r="1348" spans="17:17">
      <c r="Q1348" s="397"/>
    </row>
    <row r="1349" spans="17:17">
      <c r="Q1349" s="397"/>
    </row>
    <row r="1350" spans="17:17">
      <c r="Q1350" s="397"/>
    </row>
    <row r="1351" spans="17:17">
      <c r="Q1351" s="397"/>
    </row>
    <row r="1352" spans="17:17">
      <c r="Q1352" s="397"/>
    </row>
    <row r="1353" spans="17:17">
      <c r="Q1353" s="397"/>
    </row>
    <row r="1354" spans="17:17">
      <c r="Q1354" s="397"/>
    </row>
    <row r="1355" spans="17:17">
      <c r="Q1355" s="397"/>
    </row>
    <row r="1356" spans="17:17">
      <c r="Q1356" s="397"/>
    </row>
    <row r="1357" spans="17:17">
      <c r="Q1357" s="397"/>
    </row>
    <row r="1358" spans="17:17">
      <c r="Q1358" s="397"/>
    </row>
    <row r="1359" spans="17:17">
      <c r="Q1359" s="397"/>
    </row>
    <row r="1360" spans="17:17">
      <c r="Q1360" s="397"/>
    </row>
    <row r="1361" spans="17:17">
      <c r="Q1361" s="397"/>
    </row>
    <row r="1362" spans="17:17">
      <c r="Q1362" s="397"/>
    </row>
    <row r="1363" spans="17:17">
      <c r="Q1363" s="397"/>
    </row>
    <row r="1364" spans="17:17">
      <c r="Q1364" s="397"/>
    </row>
    <row r="1365" spans="17:17">
      <c r="Q1365" s="397"/>
    </row>
    <row r="1366" spans="17:17">
      <c r="Q1366" s="397"/>
    </row>
    <row r="1367" spans="17:17">
      <c r="Q1367" s="397"/>
    </row>
    <row r="1368" spans="17:17">
      <c r="Q1368" s="397"/>
    </row>
    <row r="1369" spans="17:17">
      <c r="Q1369" s="397"/>
    </row>
    <row r="1370" spans="17:17">
      <c r="Q1370" s="397"/>
    </row>
    <row r="1371" spans="17:17">
      <c r="Q1371" s="397"/>
    </row>
    <row r="1372" spans="17:17">
      <c r="Q1372" s="397"/>
    </row>
    <row r="1373" spans="17:17">
      <c r="Q1373" s="397"/>
    </row>
    <row r="1374" spans="17:17">
      <c r="Q1374" s="397"/>
    </row>
    <row r="1375" spans="17:17">
      <c r="Q1375" s="397"/>
    </row>
    <row r="1376" spans="17:17">
      <c r="Q1376" s="397"/>
    </row>
    <row r="1377" spans="17:17">
      <c r="Q1377" s="397"/>
    </row>
    <row r="1378" spans="17:17">
      <c r="Q1378" s="397"/>
    </row>
    <row r="1379" spans="17:17">
      <c r="Q1379" s="397"/>
    </row>
    <row r="1380" spans="17:17">
      <c r="Q1380" s="397"/>
    </row>
    <row r="1381" spans="17:17">
      <c r="Q1381" s="397"/>
    </row>
    <row r="1382" spans="17:17">
      <c r="Q1382" s="397"/>
    </row>
    <row r="1383" spans="17:17">
      <c r="Q1383" s="397"/>
    </row>
    <row r="1384" spans="17:17">
      <c r="Q1384" s="397"/>
    </row>
    <row r="1385" spans="17:17">
      <c r="Q1385" s="397"/>
    </row>
    <row r="1386" spans="17:17">
      <c r="Q1386" s="397"/>
    </row>
    <row r="1387" spans="17:17">
      <c r="Q1387" s="397"/>
    </row>
    <row r="1388" spans="17:17">
      <c r="Q1388" s="397"/>
    </row>
    <row r="1389" spans="17:17">
      <c r="Q1389" s="397"/>
    </row>
    <row r="1390" spans="17:17">
      <c r="Q1390" s="397"/>
    </row>
    <row r="1391" spans="17:17">
      <c r="Q1391" s="397"/>
    </row>
    <row r="1392" spans="17:17">
      <c r="Q1392" s="397"/>
    </row>
    <row r="1393" spans="17:17">
      <c r="Q1393" s="397"/>
    </row>
    <row r="1394" spans="17:17">
      <c r="Q1394" s="397"/>
    </row>
    <row r="1395" spans="17:17">
      <c r="Q1395" s="397"/>
    </row>
  </sheetData>
  <autoFilter ref="A18:T1061">
    <filterColumn colId="6"/>
  </autoFilter>
  <mergeCells count="35">
    <mergeCell ref="B1064:C1064"/>
    <mergeCell ref="B1065:C1065"/>
    <mergeCell ref="B1066:C1066"/>
    <mergeCell ref="B15:Q15"/>
    <mergeCell ref="B826:Q826"/>
    <mergeCell ref="B867:Q867"/>
    <mergeCell ref="B1031:Q1031"/>
    <mergeCell ref="B541:Q541"/>
    <mergeCell ref="B16:C16"/>
    <mergeCell ref="B17:Q17"/>
    <mergeCell ref="C821:D821"/>
    <mergeCell ref="C1011:K1011"/>
    <mergeCell ref="C1026:K1026"/>
    <mergeCell ref="C1007:D1007"/>
    <mergeCell ref="B1059:Q1059"/>
    <mergeCell ref="J2:K2"/>
    <mergeCell ref="N2:Q2"/>
    <mergeCell ref="N3:P3"/>
    <mergeCell ref="B5:Q5"/>
    <mergeCell ref="L9:Q9"/>
    <mergeCell ref="D9:F9"/>
    <mergeCell ref="G9:K9"/>
    <mergeCell ref="B11:B13"/>
    <mergeCell ref="D10:D13"/>
    <mergeCell ref="L10:M10"/>
    <mergeCell ref="G12:K12"/>
    <mergeCell ref="E11:E13"/>
    <mergeCell ref="L11:L13"/>
    <mergeCell ref="M11:M13"/>
    <mergeCell ref="N10:N13"/>
    <mergeCell ref="O10:O13"/>
    <mergeCell ref="C10:C13"/>
    <mergeCell ref="P10:P13"/>
    <mergeCell ref="Q10:Q13"/>
    <mergeCell ref="G10:K10"/>
  </mergeCells>
  <pageMargins left="0.43307086614173229" right="0.15748031496062992" top="0.31496062992125984" bottom="0.15748031496062992" header="0.31496062992125984" footer="0.19685039370078741"/>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filterMode="1">
    <outlinePr summaryBelow="0"/>
  </sheetPr>
  <dimension ref="A1:P896"/>
  <sheetViews>
    <sheetView showGridLines="0" topLeftCell="E781" zoomScale="120" zoomScaleNormal="120" workbookViewId="0">
      <selection activeCell="E897" sqref="E897"/>
    </sheetView>
  </sheetViews>
  <sheetFormatPr defaultColWidth="9.140625" defaultRowHeight="11.25"/>
  <cols>
    <col min="1" max="1" width="2.7109375" style="10" customWidth="1"/>
    <col min="2" max="2" width="10.7109375" style="47" customWidth="1"/>
    <col min="3" max="3" width="12.85546875" style="10" customWidth="1"/>
    <col min="4" max="4" width="26" style="10" customWidth="1"/>
    <col min="5" max="5" width="41.42578125" style="59" customWidth="1"/>
    <col min="6" max="6" width="9.7109375" style="79" customWidth="1"/>
    <col min="7" max="7" width="10.7109375" style="79" customWidth="1"/>
    <col min="8" max="8" width="6.5703125" style="47" customWidth="1"/>
    <col min="9" max="9" width="8.7109375" style="47" customWidth="1"/>
    <col min="10" max="10" width="11.7109375" style="47" customWidth="1"/>
    <col min="11" max="11" width="7" style="47" customWidth="1"/>
    <col min="12" max="13" width="11.7109375" style="112" customWidth="1"/>
    <col min="14" max="14" width="10" style="112" customWidth="1"/>
    <col min="15" max="15" width="11.7109375" style="112" customWidth="1"/>
    <col min="16" max="244" width="9.140625" style="10" customWidth="1"/>
    <col min="245" max="16384" width="9.140625" style="10"/>
  </cols>
  <sheetData>
    <row r="1" spans="1:16" ht="21.75" customHeight="1">
      <c r="A1" s="44"/>
      <c r="B1" s="113"/>
      <c r="C1" s="44"/>
      <c r="D1" s="44"/>
      <c r="E1" s="114"/>
      <c r="F1" s="115"/>
      <c r="G1" s="115"/>
      <c r="H1" s="113"/>
      <c r="I1" s="113"/>
      <c r="J1" s="116"/>
      <c r="K1" s="113"/>
      <c r="L1" s="117" t="s">
        <v>281</v>
      </c>
      <c r="M1" s="118"/>
      <c r="N1" s="118"/>
      <c r="O1" s="118"/>
      <c r="P1" s="44"/>
    </row>
    <row r="2" spans="1:16" ht="21.75" hidden="1" customHeight="1">
      <c r="A2" s="44"/>
      <c r="B2" s="113"/>
      <c r="C2" s="44"/>
      <c r="D2" s="44"/>
      <c r="E2" s="114"/>
      <c r="F2" s="115"/>
      <c r="G2" s="115"/>
      <c r="H2" s="113"/>
      <c r="I2" s="113"/>
      <c r="J2" s="475"/>
      <c r="K2" s="475"/>
      <c r="L2" s="474" t="s">
        <v>283</v>
      </c>
      <c r="M2" s="474"/>
      <c r="N2" s="474"/>
      <c r="O2" s="474"/>
      <c r="P2" s="119"/>
    </row>
    <row r="3" spans="1:16" ht="21.75" hidden="1" customHeight="1">
      <c r="A3" s="44"/>
      <c r="B3" s="113"/>
      <c r="C3" s="44"/>
      <c r="D3" s="44"/>
      <c r="E3" s="114"/>
      <c r="F3" s="115"/>
      <c r="G3" s="115"/>
      <c r="H3" s="113"/>
      <c r="I3" s="113"/>
      <c r="J3" s="120"/>
      <c r="K3" s="120"/>
      <c r="L3" s="473"/>
      <c r="M3" s="473"/>
      <c r="N3" s="473"/>
      <c r="O3" s="121" t="s">
        <v>282</v>
      </c>
      <c r="P3" s="122"/>
    </row>
    <row r="4" spans="1:16" ht="21.75" hidden="1" customHeight="1">
      <c r="A4" s="44"/>
      <c r="B4" s="113"/>
      <c r="C4" s="44"/>
      <c r="D4" s="44"/>
      <c r="E4" s="114"/>
      <c r="F4" s="115"/>
      <c r="G4" s="115"/>
      <c r="H4" s="113"/>
      <c r="I4" s="113"/>
      <c r="J4" s="113"/>
      <c r="K4" s="113"/>
      <c r="L4" s="118"/>
      <c r="M4" s="118"/>
      <c r="N4" s="118"/>
      <c r="O4" s="118"/>
      <c r="P4" s="44"/>
    </row>
    <row r="5" spans="1:16" hidden="1">
      <c r="A5" s="44"/>
      <c r="B5" s="113"/>
      <c r="C5" s="466" t="s">
        <v>676</v>
      </c>
      <c r="D5" s="466"/>
      <c r="E5" s="466"/>
      <c r="F5" s="466"/>
      <c r="G5" s="466"/>
      <c r="H5" s="466"/>
      <c r="I5" s="466"/>
      <c r="J5" s="466"/>
      <c r="K5" s="466"/>
      <c r="L5" s="466"/>
      <c r="M5" s="466"/>
      <c r="N5" s="466"/>
      <c r="O5" s="466"/>
      <c r="P5" s="44"/>
    </row>
    <row r="6" spans="1:16" hidden="1">
      <c r="A6" s="44"/>
      <c r="B6" s="113"/>
      <c r="C6" s="44"/>
      <c r="D6" s="44"/>
      <c r="E6" s="114"/>
      <c r="F6" s="115"/>
      <c r="G6" s="115"/>
      <c r="H6" s="113"/>
      <c r="I6" s="113"/>
      <c r="J6" s="113"/>
      <c r="K6" s="113"/>
      <c r="L6" s="118"/>
      <c r="M6" s="118"/>
      <c r="N6" s="118"/>
      <c r="O6" s="118"/>
      <c r="P6" s="44"/>
    </row>
    <row r="7" spans="1:16" ht="2.25" hidden="1" customHeight="1">
      <c r="A7" s="44"/>
      <c r="B7" s="113"/>
      <c r="C7" s="44"/>
      <c r="D7" s="44"/>
      <c r="E7" s="114"/>
      <c r="F7" s="115"/>
      <c r="G7" s="115"/>
      <c r="H7" s="113"/>
      <c r="I7" s="113"/>
      <c r="J7" s="113"/>
      <c r="K7" s="113"/>
      <c r="L7" s="118"/>
      <c r="M7" s="118"/>
      <c r="N7" s="118"/>
      <c r="O7" s="118"/>
      <c r="P7" s="44"/>
    </row>
    <row r="8" spans="1:16" hidden="1">
      <c r="A8" s="44"/>
      <c r="B8" s="113"/>
      <c r="C8" s="123"/>
      <c r="D8" s="123"/>
      <c r="E8" s="124"/>
      <c r="F8" s="125"/>
      <c r="G8" s="125"/>
      <c r="H8" s="113"/>
      <c r="I8" s="113"/>
      <c r="J8" s="113"/>
      <c r="K8" s="113"/>
      <c r="L8" s="118"/>
      <c r="M8" s="118"/>
      <c r="N8" s="118"/>
      <c r="O8" s="118"/>
      <c r="P8" s="44"/>
    </row>
    <row r="9" spans="1:16" ht="23.25" hidden="1" customHeight="1">
      <c r="A9" s="123"/>
      <c r="B9" s="480" t="s">
        <v>62</v>
      </c>
      <c r="C9" s="463" t="s">
        <v>63</v>
      </c>
      <c r="D9" s="463" t="s">
        <v>64</v>
      </c>
      <c r="E9" s="463" t="s">
        <v>65</v>
      </c>
      <c r="F9" s="463"/>
      <c r="G9" s="463"/>
      <c r="H9" s="467" t="s">
        <v>61</v>
      </c>
      <c r="I9" s="467"/>
      <c r="J9" s="467"/>
      <c r="K9" s="467"/>
      <c r="L9" s="468" t="s">
        <v>71</v>
      </c>
      <c r="M9" s="468"/>
      <c r="N9" s="468"/>
      <c r="O9" s="469"/>
      <c r="P9" s="44"/>
    </row>
    <row r="10" spans="1:16" ht="12.75" hidden="1" customHeight="1">
      <c r="A10" s="123"/>
      <c r="B10" s="481"/>
      <c r="C10" s="465"/>
      <c r="D10" s="465"/>
      <c r="E10" s="464" t="s">
        <v>66</v>
      </c>
      <c r="F10" s="465" t="s">
        <v>67</v>
      </c>
      <c r="G10" s="465" t="s">
        <v>68</v>
      </c>
      <c r="H10" s="470" t="s">
        <v>70</v>
      </c>
      <c r="I10" s="470" t="s">
        <v>69</v>
      </c>
      <c r="J10" s="470" t="s">
        <v>60</v>
      </c>
      <c r="K10" s="470" t="s">
        <v>59</v>
      </c>
      <c r="L10" s="457" t="s">
        <v>677</v>
      </c>
      <c r="M10" s="457" t="s">
        <v>72</v>
      </c>
      <c r="N10" s="457" t="s">
        <v>73</v>
      </c>
      <c r="O10" s="471" t="s">
        <v>678</v>
      </c>
      <c r="P10" s="44"/>
    </row>
    <row r="11" spans="1:16" ht="86.25" hidden="1" customHeight="1">
      <c r="A11" s="44"/>
      <c r="B11" s="481"/>
      <c r="C11" s="465"/>
      <c r="D11" s="465"/>
      <c r="E11" s="464"/>
      <c r="F11" s="465"/>
      <c r="G11" s="465"/>
      <c r="H11" s="470"/>
      <c r="I11" s="470"/>
      <c r="J11" s="470"/>
      <c r="K11" s="470"/>
      <c r="L11" s="457"/>
      <c r="M11" s="457"/>
      <c r="N11" s="457"/>
      <c r="O11" s="471"/>
      <c r="P11" s="44"/>
    </row>
    <row r="12" spans="1:16" hidden="1">
      <c r="A12" s="44"/>
      <c r="B12" s="153">
        <v>1</v>
      </c>
      <c r="C12" s="84">
        <v>2</v>
      </c>
      <c r="D12" s="84">
        <v>3</v>
      </c>
      <c r="E12" s="84">
        <v>4</v>
      </c>
      <c r="F12" s="84">
        <v>5</v>
      </c>
      <c r="G12" s="84">
        <v>6</v>
      </c>
      <c r="H12" s="126">
        <v>7</v>
      </c>
      <c r="I12" s="126">
        <v>8</v>
      </c>
      <c r="J12" s="126">
        <v>9</v>
      </c>
      <c r="K12" s="126">
        <v>10</v>
      </c>
      <c r="L12" s="84">
        <v>11</v>
      </c>
      <c r="M12" s="84">
        <v>12</v>
      </c>
      <c r="N12" s="84">
        <v>13</v>
      </c>
      <c r="O12" s="154">
        <v>14</v>
      </c>
      <c r="P12" s="44"/>
    </row>
    <row r="13" spans="1:16" hidden="1">
      <c r="A13" s="44"/>
      <c r="B13" s="476" t="s">
        <v>74</v>
      </c>
      <c r="C13" s="477"/>
      <c r="D13" s="477"/>
      <c r="E13" s="477"/>
      <c r="F13" s="477"/>
      <c r="G13" s="477"/>
      <c r="H13" s="477"/>
      <c r="I13" s="477"/>
      <c r="J13" s="477"/>
      <c r="K13" s="477"/>
      <c r="L13" s="477"/>
      <c r="M13" s="477"/>
      <c r="N13" s="477"/>
      <c r="O13" s="478"/>
      <c r="P13" s="44"/>
    </row>
    <row r="14" spans="1:16" ht="29.25" hidden="1" customHeight="1">
      <c r="A14" s="7"/>
      <c r="B14" s="459" t="s">
        <v>150</v>
      </c>
      <c r="C14" s="460"/>
      <c r="D14" s="460"/>
      <c r="E14" s="460"/>
      <c r="F14" s="460"/>
      <c r="G14" s="460"/>
      <c r="H14" s="460"/>
      <c r="I14" s="460"/>
      <c r="J14" s="460"/>
      <c r="K14" s="460"/>
      <c r="L14" s="109">
        <f>L15+L655</f>
        <v>438762.60000000003</v>
      </c>
      <c r="M14" s="109">
        <f>M15+M655</f>
        <v>577390.14999999979</v>
      </c>
      <c r="N14" s="109">
        <f>N15+N655</f>
        <v>523165.4</v>
      </c>
      <c r="O14" s="155">
        <f>O15+O655</f>
        <v>522992.39999999997</v>
      </c>
      <c r="P14" s="7"/>
    </row>
    <row r="15" spans="1:16" ht="27" hidden="1" customHeight="1">
      <c r="A15" s="7"/>
      <c r="B15" s="459" t="s">
        <v>58</v>
      </c>
      <c r="C15" s="460"/>
      <c r="D15" s="460"/>
      <c r="E15" s="460"/>
      <c r="F15" s="460"/>
      <c r="G15" s="460"/>
      <c r="H15" s="460"/>
      <c r="I15" s="460"/>
      <c r="J15" s="460"/>
      <c r="K15" s="460"/>
      <c r="L15" s="109">
        <f>L16+L116+L119+L122+L125+L133+L141+L144+L207+L268+L313+L328+L383+L386+L416+L419+L438+L491+L496+L500+L504+L509+L518+L556+L563+L616+L633+L636</f>
        <v>436928.60000000003</v>
      </c>
      <c r="M15" s="109">
        <f>M16+M116+M119+M122+M125+M133+M141+M144+M207+M268+M313+M328+M383+M386+M416+M419+M438+M491+M496+M500+M504+M509+M518+M556+M563+M616+M633+M636</f>
        <v>575657.54999999981</v>
      </c>
      <c r="N15" s="109">
        <f>N16+N116+N119+N122+N125+N133+N141+N144+N207+N268+N313+N328+N383+N386+N416+N419+N438+N491+N496+N500+N504+N509+N518+N556+N563+N616+N633+N636</f>
        <v>522658.2</v>
      </c>
      <c r="O15" s="155">
        <f>O16+O116+O119+O122+O125+O133+O141+O144+O207+O268+O313+O328+O383+O386+O416+O419+O438+O491+O496+O500+O504+O509+O518+O556+O563+O616+O633+O636</f>
        <v>522485.19999999995</v>
      </c>
      <c r="P15" s="7"/>
    </row>
    <row r="16" spans="1:16" ht="123.75" hidden="1">
      <c r="A16" s="7"/>
      <c r="B16" s="156"/>
      <c r="C16" s="127">
        <v>301010001</v>
      </c>
      <c r="D16" s="28" t="s">
        <v>57</v>
      </c>
      <c r="E16" s="60"/>
      <c r="F16" s="80"/>
      <c r="G16" s="80"/>
      <c r="H16" s="89"/>
      <c r="I16" s="89"/>
      <c r="J16" s="89"/>
      <c r="K16" s="89"/>
      <c r="L16" s="104">
        <f>L32+L33+L34+L35+L36+L37+L38+L39+L40+L41+L42+L43+L44+L45+L46+L47+L48+L49+L50+L51+L52+L53+L54+L55+L56+L57+L58+L59+L60+L61+L62+L63+L64+L65+L66+L67+L68+L69+L70+L71+L72+L73+L74+L75+L76+L77+L78+L79+L80+L81+L82+L83+L84+L85+L86+L87+L88+L89+L90+L91+L92++L93+L94+L95+L96+L97+L98+L99+L100+L101+L102+L103+L104+L105+L106+L107+L108+L109+L110+L111+L112+L113+L114+L115</f>
        <v>55819.600000000028</v>
      </c>
      <c r="M16" s="104">
        <f>M32+M33+M34+M35+M36+M37+M38+M39+M40+M41+M42+M43+M44+M45+M46+M47+M48+M49+M50+M51+M52+M53+M54+M55+M56+M57+M58+M59+M60+M61+M62+M63+M64+M65+M66+M67+M68+M69+M70+M71+M72+M73+M74+M75+M76+M77+M78+M79+M80+M81+M82+M83+M84+M85+M86+M87+M88+M89+M90+M91+M92++M93+M94+M95+M96+M97+M98+M99+M100+M101+M102+M103+M104+M105+M106+M107+M108+M109+M110+M111+M112+M113+M114+M115</f>
        <v>78209.7</v>
      </c>
      <c r="N16" s="104">
        <f>N32+N33+N34+N35+N36+N37+N38+N39+N40+N41+N42+N43+N44+N45+N46+N47+N48+N49+N50+N51+N52+N53+N54+N55+N56+N57+N58+N59+N60+N61+N62+N63+N64+N65+N66+N67+N68+N69+N70+N71+N72+N73+N74+N75+N76+N77+N78+N79+N80+N81+N82+N83+N84+N85+N86+N87+N88+N89+N90+N91+N92++N93+N94+N95+N96+N97+N98+N99+N100+N101+N102+N103+N104+N105+N106+N107+N108+N109+N110+N111+N112+N113+N114+N115</f>
        <v>76439.299999999988</v>
      </c>
      <c r="O16" s="104">
        <f>O32+O33+O34+O35+O36+O37+O38+O39+O40+O41+O42+O43+O44+O45+O46+O47+O48+O49+O50+O51+O52+O53+O54+O55+O56+O57+O58+O59+O60+O61+O62+O63+O64+O65+O66+O67+O68+O69+O70+O71+O72+O73+O74+O75+O76+O77+O78+O79+O80+O81+O82+O83+O84+O85+O86+O87+O88+O89+O90+O91+O92++O93+O94+O95+O96+O97+O98+O99+O100+O101+O102+O103+O104+O105+O106+O107+O108+O109+O110+O111+O112+O113+O114+O115</f>
        <v>76433</v>
      </c>
      <c r="P16" s="7"/>
    </row>
    <row r="17" spans="1:16" ht="56.25" hidden="1">
      <c r="A17" s="7"/>
      <c r="B17" s="158"/>
      <c r="C17" s="8"/>
      <c r="D17" s="39"/>
      <c r="E17" s="54" t="s">
        <v>151</v>
      </c>
      <c r="F17" s="67" t="s">
        <v>152</v>
      </c>
      <c r="G17" s="67" t="s">
        <v>157</v>
      </c>
      <c r="H17" s="85"/>
      <c r="I17" s="85"/>
      <c r="J17" s="85"/>
      <c r="K17" s="85"/>
      <c r="L17" s="102"/>
      <c r="M17" s="102"/>
      <c r="N17" s="102"/>
      <c r="O17" s="159"/>
      <c r="P17" s="7"/>
    </row>
    <row r="18" spans="1:16" ht="68.25" hidden="1" customHeight="1">
      <c r="A18" s="7"/>
      <c r="B18" s="158"/>
      <c r="C18" s="8"/>
      <c r="D18" s="39"/>
      <c r="E18" s="50" t="s">
        <v>382</v>
      </c>
      <c r="F18" s="68" t="s">
        <v>163</v>
      </c>
      <c r="G18" s="68" t="s">
        <v>381</v>
      </c>
      <c r="H18" s="85"/>
      <c r="I18" s="85"/>
      <c r="J18" s="85"/>
      <c r="K18" s="85"/>
      <c r="L18" s="102"/>
      <c r="M18" s="102"/>
      <c r="N18" s="102"/>
      <c r="O18" s="159"/>
      <c r="P18" s="7"/>
    </row>
    <row r="19" spans="1:16" ht="90" hidden="1">
      <c r="A19" s="7"/>
      <c r="B19" s="158"/>
      <c r="C19" s="8"/>
      <c r="D19" s="39"/>
      <c r="E19" s="54" t="s">
        <v>153</v>
      </c>
      <c r="F19" s="67" t="s">
        <v>152</v>
      </c>
      <c r="G19" s="67" t="s">
        <v>156</v>
      </c>
      <c r="H19" s="85"/>
      <c r="I19" s="85"/>
      <c r="J19" s="85"/>
      <c r="K19" s="85"/>
      <c r="L19" s="102"/>
      <c r="M19" s="102"/>
      <c r="N19" s="102"/>
      <c r="O19" s="159"/>
      <c r="P19" s="7"/>
    </row>
    <row r="20" spans="1:16" ht="81.75" hidden="1" customHeight="1">
      <c r="A20" s="7"/>
      <c r="B20" s="158"/>
      <c r="C20" s="8"/>
      <c r="D20" s="39"/>
      <c r="E20" s="48" t="s">
        <v>166</v>
      </c>
      <c r="F20" s="66" t="s">
        <v>152</v>
      </c>
      <c r="G20" s="66" t="s">
        <v>167</v>
      </c>
      <c r="H20" s="85"/>
      <c r="I20" s="85"/>
      <c r="J20" s="85"/>
      <c r="K20" s="85"/>
      <c r="L20" s="102"/>
      <c r="M20" s="102"/>
      <c r="N20" s="102"/>
      <c r="O20" s="159"/>
      <c r="P20" s="7"/>
    </row>
    <row r="21" spans="1:16" ht="146.25" hidden="1">
      <c r="A21" s="7"/>
      <c r="B21" s="158"/>
      <c r="C21" s="8"/>
      <c r="D21" s="39"/>
      <c r="E21" s="49" t="s">
        <v>154</v>
      </c>
      <c r="F21" s="67" t="s">
        <v>152</v>
      </c>
      <c r="G21" s="67" t="s">
        <v>159</v>
      </c>
      <c r="H21" s="85"/>
      <c r="I21" s="85"/>
      <c r="J21" s="85"/>
      <c r="K21" s="85"/>
      <c r="L21" s="102"/>
      <c r="M21" s="102"/>
      <c r="N21" s="102"/>
      <c r="O21" s="159"/>
      <c r="P21" s="7"/>
    </row>
    <row r="22" spans="1:16" ht="56.25" hidden="1">
      <c r="A22" s="7"/>
      <c r="B22" s="158"/>
      <c r="C22" s="8"/>
      <c r="D22" s="39"/>
      <c r="E22" s="49" t="s">
        <v>155</v>
      </c>
      <c r="F22" s="67" t="s">
        <v>152</v>
      </c>
      <c r="G22" s="67" t="s">
        <v>158</v>
      </c>
      <c r="H22" s="85"/>
      <c r="I22" s="85"/>
      <c r="J22" s="85"/>
      <c r="K22" s="85"/>
      <c r="L22" s="102"/>
      <c r="M22" s="102"/>
      <c r="N22" s="102"/>
      <c r="O22" s="159"/>
      <c r="P22" s="7"/>
    </row>
    <row r="23" spans="1:16" ht="56.25" hidden="1">
      <c r="A23" s="7"/>
      <c r="B23" s="158"/>
      <c r="C23" s="8"/>
      <c r="D23" s="9"/>
      <c r="E23" s="50" t="s">
        <v>160</v>
      </c>
      <c r="F23" s="68" t="s">
        <v>152</v>
      </c>
      <c r="G23" s="68" t="s">
        <v>162</v>
      </c>
      <c r="H23" s="85"/>
      <c r="I23" s="85"/>
      <c r="J23" s="85"/>
      <c r="K23" s="85"/>
      <c r="L23" s="102"/>
      <c r="M23" s="102"/>
      <c r="N23" s="102"/>
      <c r="O23" s="159"/>
      <c r="P23" s="7"/>
    </row>
    <row r="24" spans="1:16" ht="56.25" hidden="1">
      <c r="A24" s="7"/>
      <c r="B24" s="158"/>
      <c r="C24" s="8"/>
      <c r="D24" s="9"/>
      <c r="E24" s="51" t="s">
        <v>214</v>
      </c>
      <c r="F24" s="69" t="s">
        <v>152</v>
      </c>
      <c r="G24" s="69" t="s">
        <v>161</v>
      </c>
      <c r="H24" s="85"/>
      <c r="I24" s="85"/>
      <c r="J24" s="85"/>
      <c r="K24" s="85"/>
      <c r="L24" s="102"/>
      <c r="M24" s="102"/>
      <c r="N24" s="102"/>
      <c r="O24" s="159"/>
      <c r="P24" s="7"/>
    </row>
    <row r="25" spans="1:16" ht="67.5" hidden="1">
      <c r="A25" s="7"/>
      <c r="B25" s="158"/>
      <c r="C25" s="8"/>
      <c r="D25" s="9"/>
      <c r="E25" s="50" t="s">
        <v>362</v>
      </c>
      <c r="F25" s="68" t="s">
        <v>163</v>
      </c>
      <c r="G25" s="72" t="s">
        <v>165</v>
      </c>
      <c r="H25" s="85"/>
      <c r="I25" s="85"/>
      <c r="J25" s="85"/>
      <c r="K25" s="85"/>
      <c r="L25" s="102"/>
      <c r="M25" s="102"/>
      <c r="N25" s="102"/>
      <c r="O25" s="159"/>
      <c r="P25" s="7"/>
    </row>
    <row r="26" spans="1:16" ht="56.25" hidden="1">
      <c r="A26" s="7"/>
      <c r="B26" s="158"/>
      <c r="C26" s="8"/>
      <c r="D26" s="9"/>
      <c r="E26" s="50" t="s">
        <v>168</v>
      </c>
      <c r="F26" s="68" t="s">
        <v>252</v>
      </c>
      <c r="G26" s="68" t="s">
        <v>169</v>
      </c>
      <c r="H26" s="85"/>
      <c r="I26" s="85"/>
      <c r="J26" s="85"/>
      <c r="K26" s="85"/>
      <c r="L26" s="102"/>
      <c r="M26" s="102"/>
      <c r="N26" s="102"/>
      <c r="O26" s="159"/>
      <c r="P26" s="7"/>
    </row>
    <row r="27" spans="1:16" ht="90" hidden="1">
      <c r="A27" s="7"/>
      <c r="B27" s="158"/>
      <c r="C27" s="8"/>
      <c r="D27" s="9"/>
      <c r="E27" s="56" t="s">
        <v>170</v>
      </c>
      <c r="F27" s="68" t="s">
        <v>252</v>
      </c>
      <c r="G27" s="72" t="s">
        <v>169</v>
      </c>
      <c r="H27" s="85"/>
      <c r="I27" s="85"/>
      <c r="J27" s="85"/>
      <c r="K27" s="85"/>
      <c r="L27" s="102"/>
      <c r="M27" s="102"/>
      <c r="N27" s="102"/>
      <c r="O27" s="159"/>
      <c r="P27" s="7"/>
    </row>
    <row r="28" spans="1:16" ht="56.25" hidden="1">
      <c r="A28" s="7"/>
      <c r="B28" s="158"/>
      <c r="C28" s="8"/>
      <c r="D28" s="9"/>
      <c r="E28" s="57" t="s">
        <v>357</v>
      </c>
      <c r="F28" s="68" t="s">
        <v>252</v>
      </c>
      <c r="G28" s="72" t="s">
        <v>169</v>
      </c>
      <c r="H28" s="85"/>
      <c r="I28" s="85"/>
      <c r="J28" s="85"/>
      <c r="K28" s="85"/>
      <c r="L28" s="102"/>
      <c r="M28" s="102"/>
      <c r="N28" s="102"/>
      <c r="O28" s="159"/>
      <c r="P28" s="7"/>
    </row>
    <row r="29" spans="1:16" ht="67.5" hidden="1">
      <c r="A29" s="7"/>
      <c r="B29" s="158"/>
      <c r="C29" s="8"/>
      <c r="D29" s="9"/>
      <c r="E29" s="50" t="s">
        <v>673</v>
      </c>
      <c r="F29" s="68" t="s">
        <v>252</v>
      </c>
      <c r="G29" s="68" t="s">
        <v>519</v>
      </c>
      <c r="H29" s="85"/>
      <c r="I29" s="85"/>
      <c r="J29" s="85"/>
      <c r="K29" s="85"/>
      <c r="L29" s="102"/>
      <c r="M29" s="102"/>
      <c r="N29" s="102"/>
      <c r="O29" s="159"/>
      <c r="P29" s="7"/>
    </row>
    <row r="30" spans="1:16" ht="54.75" hidden="1" customHeight="1">
      <c r="A30" s="7"/>
      <c r="B30" s="158"/>
      <c r="C30" s="8"/>
      <c r="D30" s="9"/>
      <c r="E30" s="50" t="s">
        <v>518</v>
      </c>
      <c r="F30" s="68" t="s">
        <v>163</v>
      </c>
      <c r="G30" s="68" t="s">
        <v>212</v>
      </c>
      <c r="H30" s="85"/>
      <c r="I30" s="85"/>
      <c r="J30" s="85"/>
      <c r="K30" s="85"/>
      <c r="L30" s="102"/>
      <c r="M30" s="102"/>
      <c r="N30" s="102"/>
      <c r="O30" s="159"/>
      <c r="P30" s="7"/>
    </row>
    <row r="31" spans="1:16" ht="67.5" hidden="1">
      <c r="A31" s="7"/>
      <c r="B31" s="158"/>
      <c r="C31" s="8"/>
      <c r="D31" s="9"/>
      <c r="E31" s="50" t="s">
        <v>674</v>
      </c>
      <c r="F31" s="68" t="s">
        <v>163</v>
      </c>
      <c r="G31" s="68" t="s">
        <v>174</v>
      </c>
      <c r="H31" s="85"/>
      <c r="I31" s="85"/>
      <c r="J31" s="85"/>
      <c r="K31" s="85"/>
      <c r="L31" s="102"/>
      <c r="M31" s="102"/>
      <c r="N31" s="102"/>
      <c r="O31" s="159"/>
      <c r="P31" s="7"/>
    </row>
    <row r="32" spans="1:16" hidden="1">
      <c r="A32" s="7"/>
      <c r="B32" s="160">
        <v>901</v>
      </c>
      <c r="C32" s="8"/>
      <c r="D32" s="9"/>
      <c r="E32" s="62"/>
      <c r="F32" s="81"/>
      <c r="G32" s="81"/>
      <c r="H32" s="86" t="s">
        <v>75</v>
      </c>
      <c r="I32" s="86" t="s">
        <v>77</v>
      </c>
      <c r="J32" s="86" t="s">
        <v>78</v>
      </c>
      <c r="K32" s="86" t="s">
        <v>119</v>
      </c>
      <c r="L32" s="105">
        <v>682.5</v>
      </c>
      <c r="M32" s="105">
        <v>870.2</v>
      </c>
      <c r="N32" s="105">
        <v>870.2</v>
      </c>
      <c r="O32" s="161">
        <v>870.2</v>
      </c>
      <c r="P32" s="7"/>
    </row>
    <row r="33" spans="1:16" hidden="1">
      <c r="A33" s="7"/>
      <c r="B33" s="160" t="s">
        <v>80</v>
      </c>
      <c r="C33" s="8"/>
      <c r="D33" s="9"/>
      <c r="E33" s="62"/>
      <c r="F33" s="81"/>
      <c r="G33" s="81"/>
      <c r="H33" s="86" t="s">
        <v>75</v>
      </c>
      <c r="I33" s="86" t="s">
        <v>77</v>
      </c>
      <c r="J33" s="86" t="s">
        <v>78</v>
      </c>
      <c r="K33" s="86" t="s">
        <v>120</v>
      </c>
      <c r="L33" s="105">
        <v>206.1</v>
      </c>
      <c r="M33" s="105">
        <v>262.8</v>
      </c>
      <c r="N33" s="105">
        <v>262.8</v>
      </c>
      <c r="O33" s="161">
        <v>262.8</v>
      </c>
      <c r="P33" s="7"/>
    </row>
    <row r="34" spans="1:16" hidden="1">
      <c r="A34" s="7"/>
      <c r="B34" s="160" t="s">
        <v>80</v>
      </c>
      <c r="C34" s="8"/>
      <c r="D34" s="9"/>
      <c r="E34" s="62"/>
      <c r="F34" s="81"/>
      <c r="G34" s="81"/>
      <c r="H34" s="94" t="s">
        <v>75</v>
      </c>
      <c r="I34" s="95" t="s">
        <v>81</v>
      </c>
      <c r="J34" s="92" t="s">
        <v>394</v>
      </c>
      <c r="K34" s="97">
        <v>853</v>
      </c>
      <c r="L34" s="108">
        <v>4.8</v>
      </c>
      <c r="M34" s="108">
        <v>0.4</v>
      </c>
      <c r="N34" s="108">
        <v>0.4</v>
      </c>
      <c r="O34" s="162">
        <v>0.4</v>
      </c>
      <c r="P34" s="7"/>
    </row>
    <row r="35" spans="1:16" hidden="1">
      <c r="A35" s="7"/>
      <c r="B35" s="160" t="s">
        <v>80</v>
      </c>
      <c r="C35" s="8"/>
      <c r="D35" s="9"/>
      <c r="E35" s="62"/>
      <c r="F35" s="81"/>
      <c r="G35" s="81"/>
      <c r="H35" s="94" t="s">
        <v>75</v>
      </c>
      <c r="I35" s="95" t="s">
        <v>77</v>
      </c>
      <c r="J35" s="92" t="s">
        <v>395</v>
      </c>
      <c r="K35" s="97">
        <v>244</v>
      </c>
      <c r="L35" s="108">
        <v>3.1</v>
      </c>
      <c r="M35" s="108">
        <v>3.4</v>
      </c>
      <c r="N35" s="108">
        <v>3.4</v>
      </c>
      <c r="O35" s="162">
        <v>3.4</v>
      </c>
      <c r="P35" s="7"/>
    </row>
    <row r="36" spans="1:16">
      <c r="A36" s="7"/>
      <c r="B36" s="160" t="s">
        <v>82</v>
      </c>
      <c r="C36" s="8"/>
      <c r="D36" s="9"/>
      <c r="E36" s="62"/>
      <c r="F36" s="81"/>
      <c r="G36" s="81"/>
      <c r="H36" s="94" t="s">
        <v>75</v>
      </c>
      <c r="I36" s="95" t="s">
        <v>86</v>
      </c>
      <c r="J36" s="96" t="s">
        <v>504</v>
      </c>
      <c r="K36" s="97">
        <v>870</v>
      </c>
      <c r="L36" s="105">
        <v>13.8</v>
      </c>
      <c r="M36" s="105">
        <v>0</v>
      </c>
      <c r="N36" s="105">
        <v>0</v>
      </c>
      <c r="O36" s="161">
        <v>0</v>
      </c>
      <c r="P36" s="7"/>
    </row>
    <row r="37" spans="1:16">
      <c r="A37" s="7"/>
      <c r="B37" s="160" t="s">
        <v>82</v>
      </c>
      <c r="C37" s="8"/>
      <c r="D37" s="9"/>
      <c r="E37" s="62"/>
      <c r="F37" s="81"/>
      <c r="G37" s="81"/>
      <c r="H37" s="94" t="s">
        <v>75</v>
      </c>
      <c r="I37" s="95" t="s">
        <v>76</v>
      </c>
      <c r="J37" s="96" t="s">
        <v>505</v>
      </c>
      <c r="K37" s="97">
        <v>121</v>
      </c>
      <c r="L37" s="105">
        <v>962</v>
      </c>
      <c r="M37" s="106">
        <v>998.6</v>
      </c>
      <c r="N37" s="105">
        <v>998.6</v>
      </c>
      <c r="O37" s="161">
        <v>998.6</v>
      </c>
      <c r="P37" s="7"/>
    </row>
    <row r="38" spans="1:16">
      <c r="A38" s="7"/>
      <c r="B38" s="160" t="s">
        <v>82</v>
      </c>
      <c r="C38" s="8"/>
      <c r="D38" s="9"/>
      <c r="E38" s="62"/>
      <c r="F38" s="81"/>
      <c r="G38" s="81"/>
      <c r="H38" s="94" t="s">
        <v>75</v>
      </c>
      <c r="I38" s="95" t="s">
        <v>76</v>
      </c>
      <c r="J38" s="96" t="s">
        <v>505</v>
      </c>
      <c r="K38" s="97">
        <v>129</v>
      </c>
      <c r="L38" s="105">
        <v>290.5</v>
      </c>
      <c r="M38" s="106">
        <v>301.60000000000002</v>
      </c>
      <c r="N38" s="105">
        <v>301.60000000000002</v>
      </c>
      <c r="O38" s="161">
        <v>301.60000000000002</v>
      </c>
      <c r="P38" s="7"/>
    </row>
    <row r="39" spans="1:16">
      <c r="A39" s="7"/>
      <c r="B39" s="160" t="s">
        <v>82</v>
      </c>
      <c r="C39" s="8"/>
      <c r="D39" s="9"/>
      <c r="E39" s="62"/>
      <c r="F39" s="81"/>
      <c r="G39" s="81"/>
      <c r="H39" s="94" t="s">
        <v>75</v>
      </c>
      <c r="I39" s="95" t="s">
        <v>83</v>
      </c>
      <c r="J39" s="96" t="s">
        <v>506</v>
      </c>
      <c r="K39" s="97">
        <v>121</v>
      </c>
      <c r="L39" s="105">
        <v>26615.7</v>
      </c>
      <c r="M39" s="106">
        <v>38851.300000000003</v>
      </c>
      <c r="N39" s="105">
        <v>38851.300000000003</v>
      </c>
      <c r="O39" s="161">
        <v>38851.300000000003</v>
      </c>
      <c r="P39" s="7"/>
    </row>
    <row r="40" spans="1:16">
      <c r="A40" s="7"/>
      <c r="B40" s="160" t="s">
        <v>82</v>
      </c>
      <c r="C40" s="8"/>
      <c r="D40" s="9"/>
      <c r="E40" s="62"/>
      <c r="F40" s="81"/>
      <c r="G40" s="81"/>
      <c r="H40" s="94" t="s">
        <v>75</v>
      </c>
      <c r="I40" s="95" t="s">
        <v>83</v>
      </c>
      <c r="J40" s="96" t="s">
        <v>507</v>
      </c>
      <c r="K40" s="97">
        <v>122</v>
      </c>
      <c r="L40" s="105">
        <v>101.1</v>
      </c>
      <c r="M40" s="106">
        <v>160.4</v>
      </c>
      <c r="N40" s="105">
        <v>158.5</v>
      </c>
      <c r="O40" s="161">
        <v>158.80000000000001</v>
      </c>
      <c r="P40" s="7"/>
    </row>
    <row r="41" spans="1:16">
      <c r="A41" s="7"/>
      <c r="B41" s="160" t="s">
        <v>82</v>
      </c>
      <c r="C41" s="8"/>
      <c r="D41" s="9"/>
      <c r="E41" s="62"/>
      <c r="F41" s="81"/>
      <c r="G41" s="81"/>
      <c r="H41" s="94" t="s">
        <v>75</v>
      </c>
      <c r="I41" s="95" t="s">
        <v>83</v>
      </c>
      <c r="J41" s="96" t="s">
        <v>507</v>
      </c>
      <c r="K41" s="97">
        <v>129</v>
      </c>
      <c r="L41" s="105">
        <v>8038</v>
      </c>
      <c r="M41" s="106">
        <v>11733.1</v>
      </c>
      <c r="N41" s="105">
        <v>11733.1</v>
      </c>
      <c r="O41" s="161">
        <v>11733.1</v>
      </c>
      <c r="P41" s="7"/>
    </row>
    <row r="42" spans="1:16">
      <c r="A42" s="7"/>
      <c r="B42" s="160" t="s">
        <v>82</v>
      </c>
      <c r="C42" s="8"/>
      <c r="D42" s="9"/>
      <c r="E42" s="62"/>
      <c r="F42" s="81"/>
      <c r="G42" s="81"/>
      <c r="H42" s="94" t="s">
        <v>75</v>
      </c>
      <c r="I42" s="95" t="s">
        <v>81</v>
      </c>
      <c r="J42" s="96" t="s">
        <v>508</v>
      </c>
      <c r="K42" s="97">
        <v>244</v>
      </c>
      <c r="L42" s="105">
        <v>279.8</v>
      </c>
      <c r="M42" s="105">
        <v>560</v>
      </c>
      <c r="N42" s="105">
        <v>560</v>
      </c>
      <c r="O42" s="161">
        <v>560</v>
      </c>
      <c r="P42" s="7"/>
    </row>
    <row r="43" spans="1:16">
      <c r="A43" s="7"/>
      <c r="B43" s="160" t="s">
        <v>82</v>
      </c>
      <c r="C43" s="8"/>
      <c r="D43" s="9"/>
      <c r="E43" s="62"/>
      <c r="F43" s="81"/>
      <c r="G43" s="81"/>
      <c r="H43" s="94" t="s">
        <v>75</v>
      </c>
      <c r="I43" s="95" t="s">
        <v>81</v>
      </c>
      <c r="J43" s="96" t="s">
        <v>595</v>
      </c>
      <c r="K43" s="97">
        <v>244</v>
      </c>
      <c r="L43" s="105">
        <v>0</v>
      </c>
      <c r="M43" s="105">
        <v>100</v>
      </c>
      <c r="N43" s="105">
        <v>100</v>
      </c>
      <c r="O43" s="161">
        <v>100</v>
      </c>
      <c r="P43" s="7"/>
    </row>
    <row r="44" spans="1:16">
      <c r="A44" s="7"/>
      <c r="B44" s="160" t="s">
        <v>82</v>
      </c>
      <c r="C44" s="8"/>
      <c r="D44" s="9"/>
      <c r="E44" s="62"/>
      <c r="F44" s="81"/>
      <c r="G44" s="81"/>
      <c r="H44" s="94" t="s">
        <v>75</v>
      </c>
      <c r="I44" s="95" t="s">
        <v>81</v>
      </c>
      <c r="J44" s="96" t="s">
        <v>509</v>
      </c>
      <c r="K44" s="97">
        <v>242</v>
      </c>
      <c r="L44" s="105">
        <v>78</v>
      </c>
      <c r="M44" s="105">
        <v>78</v>
      </c>
      <c r="N44" s="105">
        <v>78</v>
      </c>
      <c r="O44" s="161">
        <v>78</v>
      </c>
      <c r="P44" s="7"/>
    </row>
    <row r="45" spans="1:16">
      <c r="A45" s="7"/>
      <c r="B45" s="160" t="s">
        <v>82</v>
      </c>
      <c r="C45" s="8"/>
      <c r="D45" s="9"/>
      <c r="E45" s="62"/>
      <c r="F45" s="81"/>
      <c r="G45" s="81"/>
      <c r="H45" s="94" t="s">
        <v>75</v>
      </c>
      <c r="I45" s="95" t="s">
        <v>81</v>
      </c>
      <c r="J45" s="96" t="s">
        <v>509</v>
      </c>
      <c r="K45" s="97">
        <v>244</v>
      </c>
      <c r="L45" s="105">
        <v>50</v>
      </c>
      <c r="M45" s="105">
        <v>62</v>
      </c>
      <c r="N45" s="105">
        <v>62</v>
      </c>
      <c r="O45" s="161">
        <v>62</v>
      </c>
      <c r="P45" s="7"/>
    </row>
    <row r="46" spans="1:16">
      <c r="A46" s="7"/>
      <c r="B46" s="160" t="s">
        <v>82</v>
      </c>
      <c r="C46" s="8"/>
      <c r="D46" s="9"/>
      <c r="E46" s="62"/>
      <c r="F46" s="81"/>
      <c r="G46" s="81"/>
      <c r="H46" s="94" t="s">
        <v>75</v>
      </c>
      <c r="I46" s="95" t="s">
        <v>81</v>
      </c>
      <c r="J46" s="96" t="s">
        <v>510</v>
      </c>
      <c r="K46" s="97">
        <v>244</v>
      </c>
      <c r="L46" s="105">
        <v>110</v>
      </c>
      <c r="M46" s="105">
        <v>0</v>
      </c>
      <c r="N46" s="105">
        <v>0</v>
      </c>
      <c r="O46" s="161">
        <v>0</v>
      </c>
      <c r="P46" s="7"/>
    </row>
    <row r="47" spans="1:16">
      <c r="A47" s="7"/>
      <c r="B47" s="160" t="s">
        <v>82</v>
      </c>
      <c r="C47" s="8"/>
      <c r="D47" s="9"/>
      <c r="E47" s="62"/>
      <c r="F47" s="81"/>
      <c r="G47" s="81"/>
      <c r="H47" s="94" t="s">
        <v>75</v>
      </c>
      <c r="I47" s="95" t="s">
        <v>81</v>
      </c>
      <c r="J47" s="96" t="s">
        <v>511</v>
      </c>
      <c r="K47" s="97">
        <v>244</v>
      </c>
      <c r="L47" s="105">
        <v>80.8</v>
      </c>
      <c r="M47" s="105">
        <v>0</v>
      </c>
      <c r="N47" s="105">
        <v>0</v>
      </c>
      <c r="O47" s="161">
        <v>0</v>
      </c>
      <c r="P47" s="7"/>
    </row>
    <row r="48" spans="1:16">
      <c r="A48" s="7"/>
      <c r="B48" s="160" t="s">
        <v>82</v>
      </c>
      <c r="C48" s="8"/>
      <c r="D48" s="9"/>
      <c r="E48" s="62"/>
      <c r="F48" s="81"/>
      <c r="G48" s="81"/>
      <c r="H48" s="94" t="s">
        <v>75</v>
      </c>
      <c r="I48" s="95" t="s">
        <v>81</v>
      </c>
      <c r="J48" s="92" t="s">
        <v>346</v>
      </c>
      <c r="K48" s="97">
        <v>242</v>
      </c>
      <c r="L48" s="105">
        <v>725.5</v>
      </c>
      <c r="M48" s="105">
        <v>727.3</v>
      </c>
      <c r="N48" s="105">
        <v>756.4</v>
      </c>
      <c r="O48" s="161">
        <v>786.5</v>
      </c>
      <c r="P48" s="7"/>
    </row>
    <row r="49" spans="1:16">
      <c r="A49" s="7"/>
      <c r="B49" s="160" t="s">
        <v>82</v>
      </c>
      <c r="C49" s="8"/>
      <c r="D49" s="9"/>
      <c r="E49" s="62"/>
      <c r="F49" s="81"/>
      <c r="G49" s="81"/>
      <c r="H49" s="94" t="s">
        <v>75</v>
      </c>
      <c r="I49" s="95" t="s">
        <v>81</v>
      </c>
      <c r="J49" s="92" t="s">
        <v>353</v>
      </c>
      <c r="K49" s="97">
        <v>244</v>
      </c>
      <c r="L49" s="105">
        <v>150.6</v>
      </c>
      <c r="M49" s="105">
        <v>50</v>
      </c>
      <c r="N49" s="105">
        <v>50</v>
      </c>
      <c r="O49" s="161">
        <v>50</v>
      </c>
      <c r="P49" s="7"/>
    </row>
    <row r="50" spans="1:16">
      <c r="A50" s="7"/>
      <c r="B50" s="160" t="s">
        <v>82</v>
      </c>
      <c r="C50" s="8"/>
      <c r="D50" s="9"/>
      <c r="E50" s="62"/>
      <c r="F50" s="81"/>
      <c r="G50" s="81"/>
      <c r="H50" s="94" t="s">
        <v>75</v>
      </c>
      <c r="I50" s="95" t="s">
        <v>81</v>
      </c>
      <c r="J50" s="92" t="s">
        <v>316</v>
      </c>
      <c r="K50" s="97">
        <v>244</v>
      </c>
      <c r="L50" s="105">
        <v>28</v>
      </c>
      <c r="M50" s="105">
        <v>101.8</v>
      </c>
      <c r="N50" s="105">
        <v>0</v>
      </c>
      <c r="O50" s="161">
        <v>0</v>
      </c>
      <c r="P50" s="7"/>
    </row>
    <row r="51" spans="1:16">
      <c r="A51" s="7"/>
      <c r="B51" s="160" t="s">
        <v>82</v>
      </c>
      <c r="C51" s="8"/>
      <c r="D51" s="9"/>
      <c r="E51" s="62"/>
      <c r="F51" s="81"/>
      <c r="G51" s="81"/>
      <c r="H51" s="94" t="s">
        <v>75</v>
      </c>
      <c r="I51" s="95" t="s">
        <v>81</v>
      </c>
      <c r="J51" s="92" t="s">
        <v>346</v>
      </c>
      <c r="K51" s="97">
        <v>244</v>
      </c>
      <c r="L51" s="105">
        <v>72.400000000000006</v>
      </c>
      <c r="M51" s="105">
        <v>113.2</v>
      </c>
      <c r="N51" s="105">
        <v>113.2</v>
      </c>
      <c r="O51" s="161">
        <v>113.2</v>
      </c>
      <c r="P51" s="7"/>
    </row>
    <row r="52" spans="1:16">
      <c r="A52" s="7"/>
      <c r="B52" s="160" t="s">
        <v>82</v>
      </c>
      <c r="C52" s="8"/>
      <c r="D52" s="9"/>
      <c r="E52" s="62"/>
      <c r="F52" s="81"/>
      <c r="G52" s="81"/>
      <c r="H52" s="94" t="s">
        <v>75</v>
      </c>
      <c r="I52" s="95" t="s">
        <v>81</v>
      </c>
      <c r="J52" s="92" t="s">
        <v>333</v>
      </c>
      <c r="K52" s="97">
        <v>244</v>
      </c>
      <c r="L52" s="105">
        <v>42.5</v>
      </c>
      <c r="M52" s="105">
        <v>0</v>
      </c>
      <c r="N52" s="105">
        <v>0</v>
      </c>
      <c r="O52" s="161">
        <v>0</v>
      </c>
      <c r="P52" s="7"/>
    </row>
    <row r="53" spans="1:16">
      <c r="A53" s="7"/>
      <c r="B53" s="160" t="s">
        <v>82</v>
      </c>
      <c r="C53" s="8"/>
      <c r="D53" s="9"/>
      <c r="E53" s="62"/>
      <c r="F53" s="81"/>
      <c r="G53" s="81"/>
      <c r="H53" s="94" t="s">
        <v>75</v>
      </c>
      <c r="I53" s="95" t="s">
        <v>81</v>
      </c>
      <c r="J53" s="92" t="s">
        <v>380</v>
      </c>
      <c r="K53" s="97">
        <v>244</v>
      </c>
      <c r="L53" s="105">
        <v>24.5</v>
      </c>
      <c r="M53" s="105">
        <v>0</v>
      </c>
      <c r="N53" s="105">
        <v>0</v>
      </c>
      <c r="O53" s="161">
        <v>0</v>
      </c>
      <c r="P53" s="7"/>
    </row>
    <row r="54" spans="1:16">
      <c r="A54" s="7"/>
      <c r="B54" s="160" t="s">
        <v>82</v>
      </c>
      <c r="C54" s="8"/>
      <c r="D54" s="9"/>
      <c r="E54" s="62"/>
      <c r="F54" s="81"/>
      <c r="G54" s="81"/>
      <c r="H54" s="94" t="s">
        <v>75</v>
      </c>
      <c r="I54" s="95" t="s">
        <v>81</v>
      </c>
      <c r="J54" s="92" t="s">
        <v>512</v>
      </c>
      <c r="K54" s="97">
        <v>244</v>
      </c>
      <c r="L54" s="105">
        <v>26.3</v>
      </c>
      <c r="M54" s="105">
        <v>0</v>
      </c>
      <c r="N54" s="105">
        <v>0</v>
      </c>
      <c r="O54" s="161">
        <v>0</v>
      </c>
      <c r="P54" s="7"/>
    </row>
    <row r="55" spans="1:16">
      <c r="A55" s="7"/>
      <c r="B55" s="160" t="s">
        <v>82</v>
      </c>
      <c r="C55" s="8"/>
      <c r="D55" s="9"/>
      <c r="E55" s="62"/>
      <c r="F55" s="81"/>
      <c r="G55" s="81"/>
      <c r="H55" s="94" t="s">
        <v>75</v>
      </c>
      <c r="I55" s="95" t="s">
        <v>81</v>
      </c>
      <c r="J55" s="92" t="s">
        <v>323</v>
      </c>
      <c r="K55" s="97">
        <v>244</v>
      </c>
      <c r="L55" s="105">
        <v>4.5999999999999996</v>
      </c>
      <c r="M55" s="105">
        <v>15.6</v>
      </c>
      <c r="N55" s="105">
        <v>15.6</v>
      </c>
      <c r="O55" s="161">
        <v>15.6</v>
      </c>
      <c r="P55" s="7"/>
    </row>
    <row r="56" spans="1:16">
      <c r="A56" s="7"/>
      <c r="B56" s="160" t="s">
        <v>82</v>
      </c>
      <c r="C56" s="8"/>
      <c r="D56" s="9"/>
      <c r="E56" s="62"/>
      <c r="F56" s="81"/>
      <c r="G56" s="81"/>
      <c r="H56" s="94" t="s">
        <v>75</v>
      </c>
      <c r="I56" s="95" t="s">
        <v>81</v>
      </c>
      <c r="J56" s="92" t="s">
        <v>368</v>
      </c>
      <c r="K56" s="97">
        <v>244</v>
      </c>
      <c r="L56" s="105">
        <v>0</v>
      </c>
      <c r="M56" s="105">
        <v>5.9</v>
      </c>
      <c r="N56" s="105">
        <v>5.9</v>
      </c>
      <c r="O56" s="161">
        <v>5.9</v>
      </c>
      <c r="P56" s="7"/>
    </row>
    <row r="57" spans="1:16">
      <c r="A57" s="7"/>
      <c r="B57" s="160" t="s">
        <v>82</v>
      </c>
      <c r="C57" s="8"/>
      <c r="D57" s="9"/>
      <c r="E57" s="62"/>
      <c r="F57" s="81"/>
      <c r="G57" s="81"/>
      <c r="H57" s="90" t="s">
        <v>75</v>
      </c>
      <c r="I57" s="91" t="s">
        <v>81</v>
      </c>
      <c r="J57" s="92" t="s">
        <v>513</v>
      </c>
      <c r="K57" s="93">
        <v>853</v>
      </c>
      <c r="L57" s="105">
        <v>187</v>
      </c>
      <c r="M57" s="106">
        <v>127.8</v>
      </c>
      <c r="N57" s="105">
        <v>127.8</v>
      </c>
      <c r="O57" s="161">
        <v>127.8</v>
      </c>
      <c r="P57" s="7"/>
    </row>
    <row r="58" spans="1:16">
      <c r="A58" s="7"/>
      <c r="B58" s="160" t="s">
        <v>82</v>
      </c>
      <c r="C58" s="8"/>
      <c r="D58" s="9"/>
      <c r="E58" s="62"/>
      <c r="F58" s="81"/>
      <c r="G58" s="81"/>
      <c r="H58" s="90" t="s">
        <v>75</v>
      </c>
      <c r="I58" s="91" t="s">
        <v>81</v>
      </c>
      <c r="J58" s="92" t="s">
        <v>513</v>
      </c>
      <c r="K58" s="93">
        <v>831</v>
      </c>
      <c r="L58" s="105">
        <v>110</v>
      </c>
      <c r="M58" s="105">
        <v>0</v>
      </c>
      <c r="N58" s="105">
        <v>0</v>
      </c>
      <c r="O58" s="161">
        <v>0</v>
      </c>
      <c r="P58" s="7"/>
    </row>
    <row r="59" spans="1:16">
      <c r="A59" s="7"/>
      <c r="B59" s="160" t="s">
        <v>82</v>
      </c>
      <c r="C59" s="8"/>
      <c r="D59" s="9"/>
      <c r="E59" s="62"/>
      <c r="F59" s="81"/>
      <c r="G59" s="81"/>
      <c r="H59" s="94" t="s">
        <v>75</v>
      </c>
      <c r="I59" s="95" t="s">
        <v>81</v>
      </c>
      <c r="J59" s="96" t="s">
        <v>514</v>
      </c>
      <c r="K59" s="97">
        <v>242</v>
      </c>
      <c r="L59" s="105">
        <v>40.799999999999997</v>
      </c>
      <c r="M59" s="105">
        <v>42.7</v>
      </c>
      <c r="N59" s="105">
        <v>42.7</v>
      </c>
      <c r="O59" s="161">
        <v>42.7</v>
      </c>
      <c r="P59" s="7"/>
    </row>
    <row r="60" spans="1:16">
      <c r="A60" s="7"/>
      <c r="B60" s="160" t="s">
        <v>82</v>
      </c>
      <c r="C60" s="8"/>
      <c r="D60" s="9"/>
      <c r="E60" s="62"/>
      <c r="F60" s="81"/>
      <c r="G60" s="81"/>
      <c r="H60" s="94" t="s">
        <v>75</v>
      </c>
      <c r="I60" s="95" t="s">
        <v>81</v>
      </c>
      <c r="J60" s="96" t="s">
        <v>336</v>
      </c>
      <c r="K60" s="97">
        <v>242</v>
      </c>
      <c r="L60" s="105">
        <v>117.8</v>
      </c>
      <c r="M60" s="105">
        <v>1472.2</v>
      </c>
      <c r="N60" s="105">
        <v>0</v>
      </c>
      <c r="O60" s="161">
        <v>0</v>
      </c>
      <c r="P60" s="7"/>
    </row>
    <row r="61" spans="1:16">
      <c r="A61" s="7"/>
      <c r="B61" s="160" t="s">
        <v>82</v>
      </c>
      <c r="C61" s="8"/>
      <c r="D61" s="9"/>
      <c r="E61" s="62"/>
      <c r="F61" s="81"/>
      <c r="G61" s="81"/>
      <c r="H61" s="94" t="s">
        <v>75</v>
      </c>
      <c r="I61" s="95" t="s">
        <v>81</v>
      </c>
      <c r="J61" s="96" t="s">
        <v>513</v>
      </c>
      <c r="K61" s="97">
        <v>851</v>
      </c>
      <c r="L61" s="105">
        <v>66.7</v>
      </c>
      <c r="M61" s="106">
        <v>36.700000000000003</v>
      </c>
      <c r="N61" s="105">
        <v>36.700000000000003</v>
      </c>
      <c r="O61" s="161">
        <v>36.700000000000003</v>
      </c>
      <c r="P61" s="7"/>
    </row>
    <row r="62" spans="1:16">
      <c r="A62" s="7"/>
      <c r="B62" s="160" t="s">
        <v>82</v>
      </c>
      <c r="C62" s="8"/>
      <c r="D62" s="9"/>
      <c r="E62" s="62"/>
      <c r="F62" s="81"/>
      <c r="G62" s="81"/>
      <c r="H62" s="94" t="s">
        <v>75</v>
      </c>
      <c r="I62" s="95" t="s">
        <v>81</v>
      </c>
      <c r="J62" s="96" t="s">
        <v>513</v>
      </c>
      <c r="K62" s="97">
        <v>852</v>
      </c>
      <c r="L62" s="105">
        <v>121.5</v>
      </c>
      <c r="M62" s="106">
        <v>89.4</v>
      </c>
      <c r="N62" s="105">
        <v>89.4</v>
      </c>
      <c r="O62" s="161">
        <v>89.4</v>
      </c>
      <c r="P62" s="7"/>
    </row>
    <row r="63" spans="1:16">
      <c r="A63" s="7"/>
      <c r="B63" s="160" t="s">
        <v>82</v>
      </c>
      <c r="C63" s="8"/>
      <c r="D63" s="9"/>
      <c r="E63" s="62"/>
      <c r="F63" s="81"/>
      <c r="G63" s="81"/>
      <c r="H63" s="94" t="s">
        <v>75</v>
      </c>
      <c r="I63" s="95" t="s">
        <v>81</v>
      </c>
      <c r="J63" s="96" t="s">
        <v>515</v>
      </c>
      <c r="K63" s="97">
        <v>853</v>
      </c>
      <c r="L63" s="105">
        <v>3.6</v>
      </c>
      <c r="M63" s="105">
        <v>0</v>
      </c>
      <c r="N63" s="105">
        <v>0</v>
      </c>
      <c r="O63" s="161">
        <v>0</v>
      </c>
      <c r="P63" s="7"/>
    </row>
    <row r="64" spans="1:16">
      <c r="A64" s="7"/>
      <c r="B64" s="160" t="s">
        <v>82</v>
      </c>
      <c r="C64" s="8"/>
      <c r="D64" s="9"/>
      <c r="E64" s="62"/>
      <c r="F64" s="81"/>
      <c r="G64" s="81"/>
      <c r="H64" s="94" t="s">
        <v>75</v>
      </c>
      <c r="I64" s="95" t="s">
        <v>81</v>
      </c>
      <c r="J64" s="96" t="s">
        <v>515</v>
      </c>
      <c r="K64" s="97">
        <v>244</v>
      </c>
      <c r="L64" s="105">
        <v>56.4</v>
      </c>
      <c r="M64" s="105">
        <v>0</v>
      </c>
      <c r="N64" s="105">
        <v>0</v>
      </c>
      <c r="O64" s="161">
        <v>0</v>
      </c>
      <c r="P64" s="7"/>
    </row>
    <row r="65" spans="1:16">
      <c r="A65" s="7"/>
      <c r="B65" s="160" t="s">
        <v>82</v>
      </c>
      <c r="C65" s="8"/>
      <c r="D65" s="9"/>
      <c r="E65" s="62"/>
      <c r="F65" s="81"/>
      <c r="G65" s="81"/>
      <c r="H65" s="90" t="s">
        <v>75</v>
      </c>
      <c r="I65" s="91" t="s">
        <v>81</v>
      </c>
      <c r="J65" s="96" t="s">
        <v>348</v>
      </c>
      <c r="K65" s="93">
        <v>244</v>
      </c>
      <c r="L65" s="105">
        <v>0</v>
      </c>
      <c r="M65" s="105">
        <v>140</v>
      </c>
      <c r="N65" s="105">
        <v>140</v>
      </c>
      <c r="O65" s="161">
        <v>140</v>
      </c>
      <c r="P65" s="7"/>
    </row>
    <row r="66" spans="1:16">
      <c r="A66" s="7"/>
      <c r="B66" s="160" t="s">
        <v>82</v>
      </c>
      <c r="C66" s="8"/>
      <c r="D66" s="9"/>
      <c r="E66" s="62"/>
      <c r="F66" s="81"/>
      <c r="G66" s="81"/>
      <c r="H66" s="90" t="s">
        <v>75</v>
      </c>
      <c r="I66" s="91" t="s">
        <v>81</v>
      </c>
      <c r="J66" s="92" t="s">
        <v>334</v>
      </c>
      <c r="K66" s="93">
        <v>242</v>
      </c>
      <c r="L66" s="105">
        <v>305.39999999999998</v>
      </c>
      <c r="M66" s="105">
        <v>381.7</v>
      </c>
      <c r="N66" s="105">
        <v>397</v>
      </c>
      <c r="O66" s="161">
        <v>412.8</v>
      </c>
      <c r="P66" s="7"/>
    </row>
    <row r="67" spans="1:16">
      <c r="A67" s="7"/>
      <c r="B67" s="160" t="s">
        <v>82</v>
      </c>
      <c r="C67" s="8"/>
      <c r="D67" s="9"/>
      <c r="E67" s="62"/>
      <c r="F67" s="81"/>
      <c r="G67" s="81"/>
      <c r="H67" s="90" t="s">
        <v>75</v>
      </c>
      <c r="I67" s="91" t="s">
        <v>81</v>
      </c>
      <c r="J67" s="92" t="s">
        <v>379</v>
      </c>
      <c r="K67" s="93">
        <v>242</v>
      </c>
      <c r="L67" s="105">
        <v>158</v>
      </c>
      <c r="M67" s="105">
        <v>158</v>
      </c>
      <c r="N67" s="105">
        <v>158</v>
      </c>
      <c r="O67" s="161">
        <v>158</v>
      </c>
      <c r="P67" s="7"/>
    </row>
    <row r="68" spans="1:16">
      <c r="A68" s="7"/>
      <c r="B68" s="160" t="s">
        <v>82</v>
      </c>
      <c r="C68" s="8"/>
      <c r="D68" s="9"/>
      <c r="E68" s="62"/>
      <c r="F68" s="81"/>
      <c r="G68" s="81"/>
      <c r="H68" s="90" t="s">
        <v>75</v>
      </c>
      <c r="I68" s="91" t="s">
        <v>81</v>
      </c>
      <c r="J68" s="92" t="s">
        <v>329</v>
      </c>
      <c r="K68" s="93">
        <v>242</v>
      </c>
      <c r="L68" s="105">
        <v>410.3</v>
      </c>
      <c r="M68" s="105">
        <v>748.6</v>
      </c>
      <c r="N68" s="105">
        <v>573.1</v>
      </c>
      <c r="O68" s="161">
        <v>573.1</v>
      </c>
      <c r="P68" s="7"/>
    </row>
    <row r="69" spans="1:16">
      <c r="A69" s="7"/>
      <c r="B69" s="160" t="s">
        <v>82</v>
      </c>
      <c r="C69" s="8"/>
      <c r="D69" s="9"/>
      <c r="E69" s="62"/>
      <c r="F69" s="81"/>
      <c r="G69" s="81"/>
      <c r="H69" s="90" t="s">
        <v>75</v>
      </c>
      <c r="I69" s="91" t="s">
        <v>81</v>
      </c>
      <c r="J69" s="92" t="s">
        <v>337</v>
      </c>
      <c r="K69" s="93">
        <v>242</v>
      </c>
      <c r="L69" s="105">
        <v>98.7</v>
      </c>
      <c r="M69" s="105">
        <v>229.4</v>
      </c>
      <c r="N69" s="105">
        <v>229.4</v>
      </c>
      <c r="O69" s="161">
        <v>229.4</v>
      </c>
      <c r="P69" s="7"/>
    </row>
    <row r="70" spans="1:16">
      <c r="A70" s="7"/>
      <c r="B70" s="160" t="s">
        <v>82</v>
      </c>
      <c r="C70" s="8"/>
      <c r="D70" s="9"/>
      <c r="E70" s="62"/>
      <c r="F70" s="81"/>
      <c r="G70" s="81"/>
      <c r="H70" s="90" t="s">
        <v>75</v>
      </c>
      <c r="I70" s="91" t="s">
        <v>81</v>
      </c>
      <c r="J70" s="92" t="s">
        <v>343</v>
      </c>
      <c r="K70" s="93">
        <v>244</v>
      </c>
      <c r="L70" s="105">
        <v>2.1</v>
      </c>
      <c r="M70" s="105">
        <v>19.399999999999999</v>
      </c>
      <c r="N70" s="105">
        <v>19.399999999999999</v>
      </c>
      <c r="O70" s="161">
        <v>19.399999999999999</v>
      </c>
      <c r="P70" s="7"/>
    </row>
    <row r="71" spans="1:16">
      <c r="A71" s="7"/>
      <c r="B71" s="160" t="s">
        <v>82</v>
      </c>
      <c r="C71" s="8"/>
      <c r="D71" s="9"/>
      <c r="E71" s="62"/>
      <c r="F71" s="81"/>
      <c r="G71" s="81"/>
      <c r="H71" s="90" t="s">
        <v>75</v>
      </c>
      <c r="I71" s="91" t="s">
        <v>81</v>
      </c>
      <c r="J71" s="92" t="s">
        <v>347</v>
      </c>
      <c r="K71" s="93">
        <v>244</v>
      </c>
      <c r="L71" s="105">
        <v>478.3</v>
      </c>
      <c r="M71" s="105">
        <v>454.2</v>
      </c>
      <c r="N71" s="105">
        <v>451.4</v>
      </c>
      <c r="O71" s="161">
        <v>451.4</v>
      </c>
      <c r="P71" s="7"/>
    </row>
    <row r="72" spans="1:16">
      <c r="A72" s="7"/>
      <c r="B72" s="160" t="s">
        <v>82</v>
      </c>
      <c r="C72" s="8"/>
      <c r="D72" s="9"/>
      <c r="E72" s="62"/>
      <c r="F72" s="81"/>
      <c r="G72" s="81"/>
      <c r="H72" s="90" t="s">
        <v>75</v>
      </c>
      <c r="I72" s="91" t="s">
        <v>81</v>
      </c>
      <c r="J72" s="92" t="s">
        <v>516</v>
      </c>
      <c r="K72" s="93">
        <v>242</v>
      </c>
      <c r="L72" s="105">
        <v>78</v>
      </c>
      <c r="M72" s="105">
        <v>0</v>
      </c>
      <c r="N72" s="105">
        <v>0</v>
      </c>
      <c r="O72" s="161">
        <v>0</v>
      </c>
      <c r="P72" s="7"/>
    </row>
    <row r="73" spans="1:16">
      <c r="A73" s="7"/>
      <c r="B73" s="160" t="s">
        <v>82</v>
      </c>
      <c r="C73" s="8"/>
      <c r="D73" s="9"/>
      <c r="E73" s="62"/>
      <c r="F73" s="81"/>
      <c r="G73" s="81"/>
      <c r="H73" s="90" t="s">
        <v>75</v>
      </c>
      <c r="I73" s="91" t="s">
        <v>81</v>
      </c>
      <c r="J73" s="92" t="s">
        <v>517</v>
      </c>
      <c r="K73" s="93">
        <v>242</v>
      </c>
      <c r="L73" s="105">
        <v>11.9</v>
      </c>
      <c r="M73" s="105">
        <v>0</v>
      </c>
      <c r="N73" s="105">
        <v>0</v>
      </c>
      <c r="O73" s="161">
        <v>0</v>
      </c>
      <c r="P73" s="7"/>
    </row>
    <row r="74" spans="1:16">
      <c r="A74" s="7"/>
      <c r="B74" s="160" t="s">
        <v>82</v>
      </c>
      <c r="C74" s="8"/>
      <c r="D74" s="9"/>
      <c r="E74" s="62"/>
      <c r="F74" s="81"/>
      <c r="G74" s="81"/>
      <c r="H74" s="90" t="s">
        <v>75</v>
      </c>
      <c r="I74" s="91" t="s">
        <v>81</v>
      </c>
      <c r="J74" s="92" t="s">
        <v>317</v>
      </c>
      <c r="K74" s="93">
        <v>242</v>
      </c>
      <c r="L74" s="105">
        <v>48.8</v>
      </c>
      <c r="M74" s="105">
        <v>0</v>
      </c>
      <c r="N74" s="105">
        <v>0</v>
      </c>
      <c r="O74" s="161">
        <v>0</v>
      </c>
      <c r="P74" s="7"/>
    </row>
    <row r="75" spans="1:16">
      <c r="A75" s="7"/>
      <c r="B75" s="163" t="s">
        <v>82</v>
      </c>
      <c r="C75" s="8"/>
      <c r="D75" s="9"/>
      <c r="E75" s="52"/>
      <c r="F75" s="70"/>
      <c r="G75" s="70"/>
      <c r="H75" s="86" t="s">
        <v>75</v>
      </c>
      <c r="I75" s="86" t="s">
        <v>81</v>
      </c>
      <c r="J75" s="87" t="s">
        <v>87</v>
      </c>
      <c r="K75" s="87" t="s">
        <v>114</v>
      </c>
      <c r="L75" s="103">
        <v>0</v>
      </c>
      <c r="M75" s="103">
        <v>1</v>
      </c>
      <c r="N75" s="103">
        <v>1</v>
      </c>
      <c r="O75" s="164">
        <v>0</v>
      </c>
      <c r="P75" s="7"/>
    </row>
    <row r="76" spans="1:16">
      <c r="A76" s="7"/>
      <c r="B76" s="163" t="s">
        <v>82</v>
      </c>
      <c r="C76" s="8"/>
      <c r="D76" s="9"/>
      <c r="E76" s="52"/>
      <c r="F76" s="70"/>
      <c r="G76" s="70"/>
      <c r="H76" s="86" t="s">
        <v>75</v>
      </c>
      <c r="I76" s="86" t="s">
        <v>81</v>
      </c>
      <c r="J76" s="87" t="s">
        <v>88</v>
      </c>
      <c r="K76" s="87" t="s">
        <v>114</v>
      </c>
      <c r="L76" s="103">
        <v>0</v>
      </c>
      <c r="M76" s="103">
        <v>1</v>
      </c>
      <c r="N76" s="103">
        <v>1</v>
      </c>
      <c r="O76" s="164">
        <v>0</v>
      </c>
      <c r="P76" s="7"/>
    </row>
    <row r="77" spans="1:16">
      <c r="A77" s="7"/>
      <c r="B77" s="163" t="s">
        <v>82</v>
      </c>
      <c r="C77" s="8"/>
      <c r="D77" s="9"/>
      <c r="E77" s="52"/>
      <c r="F77" s="70"/>
      <c r="G77" s="70"/>
      <c r="H77" s="86" t="s">
        <v>75</v>
      </c>
      <c r="I77" s="86" t="s">
        <v>81</v>
      </c>
      <c r="J77" s="87" t="s">
        <v>89</v>
      </c>
      <c r="K77" s="87" t="s">
        <v>114</v>
      </c>
      <c r="L77" s="103">
        <v>0</v>
      </c>
      <c r="M77" s="103">
        <v>50</v>
      </c>
      <c r="N77" s="103">
        <v>50</v>
      </c>
      <c r="O77" s="164">
        <v>0</v>
      </c>
      <c r="P77" s="7"/>
    </row>
    <row r="78" spans="1:16" hidden="1">
      <c r="A78" s="7"/>
      <c r="B78" s="163" t="s">
        <v>103</v>
      </c>
      <c r="C78" s="8"/>
      <c r="D78" s="9"/>
      <c r="E78" s="52"/>
      <c r="F78" s="70"/>
      <c r="G78" s="70"/>
      <c r="H78" s="101" t="s">
        <v>75</v>
      </c>
      <c r="I78" s="101" t="s">
        <v>104</v>
      </c>
      <c r="J78" s="101" t="s">
        <v>642</v>
      </c>
      <c r="K78" s="101" t="s">
        <v>119</v>
      </c>
      <c r="L78" s="128">
        <v>7911.6</v>
      </c>
      <c r="M78" s="128">
        <v>9937.7999999999993</v>
      </c>
      <c r="N78" s="128">
        <v>9937.7999999999993</v>
      </c>
      <c r="O78" s="165">
        <v>9937.7999999999993</v>
      </c>
      <c r="P78" s="7"/>
    </row>
    <row r="79" spans="1:16" hidden="1">
      <c r="A79" s="7"/>
      <c r="B79" s="163" t="s">
        <v>103</v>
      </c>
      <c r="C79" s="8"/>
      <c r="D79" s="9"/>
      <c r="E79" s="52"/>
      <c r="F79" s="70"/>
      <c r="G79" s="70"/>
      <c r="H79" s="101" t="s">
        <v>75</v>
      </c>
      <c r="I79" s="101" t="s">
        <v>104</v>
      </c>
      <c r="J79" s="101" t="s">
        <v>642</v>
      </c>
      <c r="K79" s="101" t="s">
        <v>120</v>
      </c>
      <c r="L79" s="128">
        <v>2364.3000000000002</v>
      </c>
      <c r="M79" s="128">
        <v>3001.2</v>
      </c>
      <c r="N79" s="128">
        <v>3001.2</v>
      </c>
      <c r="O79" s="165">
        <v>3001.2</v>
      </c>
      <c r="P79" s="7"/>
    </row>
    <row r="80" spans="1:16" hidden="1">
      <c r="A80" s="7"/>
      <c r="B80" s="163" t="s">
        <v>103</v>
      </c>
      <c r="C80" s="8"/>
      <c r="D80" s="9"/>
      <c r="E80" s="52"/>
      <c r="F80" s="70"/>
      <c r="G80" s="70"/>
      <c r="H80" s="101" t="s">
        <v>75</v>
      </c>
      <c r="I80" s="101" t="s">
        <v>104</v>
      </c>
      <c r="J80" s="101" t="s">
        <v>642</v>
      </c>
      <c r="K80" s="101" t="s">
        <v>122</v>
      </c>
      <c r="L80" s="128">
        <v>1.5</v>
      </c>
      <c r="M80" s="128">
        <v>1.5</v>
      </c>
      <c r="N80" s="128">
        <v>1.5</v>
      </c>
      <c r="O80" s="165">
        <v>0.3</v>
      </c>
      <c r="P80" s="7"/>
    </row>
    <row r="81" spans="1:16" hidden="1">
      <c r="A81" s="7"/>
      <c r="B81" s="163" t="s">
        <v>103</v>
      </c>
      <c r="C81" s="8"/>
      <c r="D81" s="9"/>
      <c r="E81" s="52"/>
      <c r="F81" s="70"/>
      <c r="G81" s="70"/>
      <c r="H81" s="101" t="s">
        <v>75</v>
      </c>
      <c r="I81" s="101" t="s">
        <v>81</v>
      </c>
      <c r="J81" s="101" t="s">
        <v>643</v>
      </c>
      <c r="K81" s="101" t="s">
        <v>127</v>
      </c>
      <c r="L81" s="128">
        <v>2.8</v>
      </c>
      <c r="M81" s="128">
        <v>0</v>
      </c>
      <c r="N81" s="128">
        <v>0</v>
      </c>
      <c r="O81" s="165">
        <v>0</v>
      </c>
      <c r="P81" s="7"/>
    </row>
    <row r="82" spans="1:16" hidden="1">
      <c r="A82" s="7"/>
      <c r="B82" s="163" t="s">
        <v>103</v>
      </c>
      <c r="C82" s="8"/>
      <c r="D82" s="9"/>
      <c r="E82" s="52"/>
      <c r="F82" s="70"/>
      <c r="G82" s="70"/>
      <c r="H82" s="101" t="s">
        <v>75</v>
      </c>
      <c r="I82" s="101" t="s">
        <v>81</v>
      </c>
      <c r="J82" s="101" t="s">
        <v>643</v>
      </c>
      <c r="K82" s="101" t="s">
        <v>121</v>
      </c>
      <c r="L82" s="128">
        <v>9.1999999999999993</v>
      </c>
      <c r="M82" s="128">
        <v>4</v>
      </c>
      <c r="N82" s="128">
        <v>4</v>
      </c>
      <c r="O82" s="165">
        <v>4</v>
      </c>
      <c r="P82" s="7"/>
    </row>
    <row r="83" spans="1:16" hidden="1">
      <c r="A83" s="7"/>
      <c r="B83" s="163" t="s">
        <v>103</v>
      </c>
      <c r="C83" s="8"/>
      <c r="D83" s="9"/>
      <c r="E83" s="52"/>
      <c r="F83" s="70"/>
      <c r="G83" s="70"/>
      <c r="H83" s="101" t="s">
        <v>75</v>
      </c>
      <c r="I83" s="101" t="s">
        <v>81</v>
      </c>
      <c r="J83" s="101" t="s">
        <v>347</v>
      </c>
      <c r="K83" s="101" t="s">
        <v>114</v>
      </c>
      <c r="L83" s="128">
        <v>385.9</v>
      </c>
      <c r="M83" s="128">
        <v>209</v>
      </c>
      <c r="N83" s="128">
        <v>209</v>
      </c>
      <c r="O83" s="165">
        <v>209</v>
      </c>
      <c r="P83" s="7"/>
    </row>
    <row r="84" spans="1:16" hidden="1">
      <c r="A84" s="7"/>
      <c r="B84" s="163" t="s">
        <v>103</v>
      </c>
      <c r="C84" s="8"/>
      <c r="D84" s="9"/>
      <c r="E84" s="52"/>
      <c r="F84" s="70"/>
      <c r="G84" s="70"/>
      <c r="H84" s="101" t="s">
        <v>75</v>
      </c>
      <c r="I84" s="101" t="s">
        <v>81</v>
      </c>
      <c r="J84" s="101" t="s">
        <v>316</v>
      </c>
      <c r="K84" s="101" t="s">
        <v>114</v>
      </c>
      <c r="L84" s="128">
        <v>401.5</v>
      </c>
      <c r="M84" s="128">
        <v>50</v>
      </c>
      <c r="N84" s="128">
        <v>50</v>
      </c>
      <c r="O84" s="165">
        <v>50</v>
      </c>
      <c r="P84" s="7"/>
    </row>
    <row r="85" spans="1:16" hidden="1">
      <c r="A85" s="7"/>
      <c r="B85" s="163" t="s">
        <v>103</v>
      </c>
      <c r="C85" s="8"/>
      <c r="D85" s="9"/>
      <c r="E85" s="52"/>
      <c r="F85" s="70"/>
      <c r="G85" s="70"/>
      <c r="H85" s="101" t="s">
        <v>75</v>
      </c>
      <c r="I85" s="101" t="s">
        <v>81</v>
      </c>
      <c r="J85" s="101" t="s">
        <v>346</v>
      </c>
      <c r="K85" s="101" t="s">
        <v>123</v>
      </c>
      <c r="L85" s="128">
        <v>90</v>
      </c>
      <c r="M85" s="129">
        <v>91</v>
      </c>
      <c r="N85" s="129">
        <v>91</v>
      </c>
      <c r="O85" s="166">
        <v>91</v>
      </c>
      <c r="P85" s="7"/>
    </row>
    <row r="86" spans="1:16" hidden="1">
      <c r="A86" s="7"/>
      <c r="B86" s="163" t="s">
        <v>103</v>
      </c>
      <c r="C86" s="8"/>
      <c r="D86" s="9"/>
      <c r="E86" s="52"/>
      <c r="F86" s="70"/>
      <c r="G86" s="70"/>
      <c r="H86" s="101" t="s">
        <v>75</v>
      </c>
      <c r="I86" s="101" t="s">
        <v>81</v>
      </c>
      <c r="J86" s="101" t="s">
        <v>346</v>
      </c>
      <c r="K86" s="101" t="s">
        <v>114</v>
      </c>
      <c r="L86" s="128">
        <v>15</v>
      </c>
      <c r="M86" s="128">
        <v>15</v>
      </c>
      <c r="N86" s="128">
        <v>15</v>
      </c>
      <c r="O86" s="165">
        <v>15</v>
      </c>
      <c r="P86" s="7"/>
    </row>
    <row r="87" spans="1:16" hidden="1">
      <c r="A87" s="7"/>
      <c r="B87" s="163" t="s">
        <v>103</v>
      </c>
      <c r="C87" s="8"/>
      <c r="D87" s="9"/>
      <c r="E87" s="52"/>
      <c r="F87" s="70"/>
      <c r="G87" s="70"/>
      <c r="H87" s="101" t="s">
        <v>75</v>
      </c>
      <c r="I87" s="101" t="s">
        <v>81</v>
      </c>
      <c r="J87" s="101" t="s">
        <v>343</v>
      </c>
      <c r="K87" s="101" t="s">
        <v>114</v>
      </c>
      <c r="L87" s="128">
        <v>4</v>
      </c>
      <c r="M87" s="128">
        <v>4</v>
      </c>
      <c r="N87" s="128">
        <v>4</v>
      </c>
      <c r="O87" s="165">
        <v>4</v>
      </c>
      <c r="P87" s="7"/>
    </row>
    <row r="88" spans="1:16" hidden="1">
      <c r="A88" s="7"/>
      <c r="B88" s="163" t="s">
        <v>103</v>
      </c>
      <c r="C88" s="8"/>
      <c r="D88" s="9"/>
      <c r="E88" s="52"/>
      <c r="F88" s="70"/>
      <c r="G88" s="70"/>
      <c r="H88" s="101" t="s">
        <v>75</v>
      </c>
      <c r="I88" s="101" t="s">
        <v>81</v>
      </c>
      <c r="J88" s="101" t="s">
        <v>353</v>
      </c>
      <c r="K88" s="101" t="s">
        <v>114</v>
      </c>
      <c r="L88" s="129">
        <v>50</v>
      </c>
      <c r="M88" s="128">
        <v>50</v>
      </c>
      <c r="N88" s="128">
        <v>50</v>
      </c>
      <c r="O88" s="165">
        <v>50</v>
      </c>
      <c r="P88" s="7"/>
    </row>
    <row r="89" spans="1:16" hidden="1">
      <c r="A89" s="7"/>
      <c r="B89" s="163" t="s">
        <v>103</v>
      </c>
      <c r="C89" s="8"/>
      <c r="D89" s="9"/>
      <c r="E89" s="52"/>
      <c r="F89" s="70"/>
      <c r="G89" s="70"/>
      <c r="H89" s="101" t="s">
        <v>75</v>
      </c>
      <c r="I89" s="101" t="s">
        <v>81</v>
      </c>
      <c r="J89" s="101" t="s">
        <v>323</v>
      </c>
      <c r="K89" s="101" t="s">
        <v>114</v>
      </c>
      <c r="L89" s="129">
        <v>5</v>
      </c>
      <c r="M89" s="128">
        <v>5</v>
      </c>
      <c r="N89" s="128">
        <v>5</v>
      </c>
      <c r="O89" s="165">
        <v>5</v>
      </c>
      <c r="P89" s="7"/>
    </row>
    <row r="90" spans="1:16" hidden="1">
      <c r="A90" s="7"/>
      <c r="B90" s="163" t="s">
        <v>103</v>
      </c>
      <c r="C90" s="8"/>
      <c r="D90" s="9"/>
      <c r="E90" s="52"/>
      <c r="F90" s="70"/>
      <c r="G90" s="70"/>
      <c r="H90" s="101" t="s">
        <v>75</v>
      </c>
      <c r="I90" s="101" t="s">
        <v>81</v>
      </c>
      <c r="J90" s="101" t="s">
        <v>368</v>
      </c>
      <c r="K90" s="101" t="s">
        <v>114</v>
      </c>
      <c r="L90" s="128">
        <v>31.8</v>
      </c>
      <c r="M90" s="128">
        <v>15</v>
      </c>
      <c r="N90" s="128">
        <v>15</v>
      </c>
      <c r="O90" s="165">
        <v>15</v>
      </c>
      <c r="P90" s="7"/>
    </row>
    <row r="91" spans="1:16" hidden="1">
      <c r="A91" s="7"/>
      <c r="B91" s="163" t="s">
        <v>103</v>
      </c>
      <c r="C91" s="8"/>
      <c r="D91" s="9"/>
      <c r="E91" s="52"/>
      <c r="F91" s="70"/>
      <c r="G91" s="70"/>
      <c r="H91" s="101" t="s">
        <v>75</v>
      </c>
      <c r="I91" s="101" t="s">
        <v>81</v>
      </c>
      <c r="J91" s="101" t="s">
        <v>348</v>
      </c>
      <c r="K91" s="101" t="s">
        <v>114</v>
      </c>
      <c r="L91" s="128">
        <v>40</v>
      </c>
      <c r="M91" s="128">
        <v>40</v>
      </c>
      <c r="N91" s="128">
        <v>40</v>
      </c>
      <c r="O91" s="165">
        <v>40</v>
      </c>
      <c r="P91" s="7"/>
    </row>
    <row r="92" spans="1:16" hidden="1">
      <c r="A92" s="7"/>
      <c r="B92" s="163" t="s">
        <v>103</v>
      </c>
      <c r="C92" s="8"/>
      <c r="D92" s="9"/>
      <c r="E92" s="52"/>
      <c r="F92" s="70"/>
      <c r="G92" s="70"/>
      <c r="H92" s="101" t="s">
        <v>75</v>
      </c>
      <c r="I92" s="101" t="s">
        <v>81</v>
      </c>
      <c r="J92" s="101" t="s">
        <v>334</v>
      </c>
      <c r="K92" s="101" t="s">
        <v>123</v>
      </c>
      <c r="L92" s="128">
        <v>155.80000000000001</v>
      </c>
      <c r="M92" s="128">
        <v>170.4</v>
      </c>
      <c r="N92" s="128">
        <v>170.4</v>
      </c>
      <c r="O92" s="165">
        <v>170.4</v>
      </c>
      <c r="P92" s="7"/>
    </row>
    <row r="93" spans="1:16" hidden="1">
      <c r="A93" s="7"/>
      <c r="B93" s="163" t="s">
        <v>103</v>
      </c>
      <c r="C93" s="8"/>
      <c r="D93" s="9"/>
      <c r="E93" s="52"/>
      <c r="F93" s="70"/>
      <c r="G93" s="70"/>
      <c r="H93" s="101" t="s">
        <v>75</v>
      </c>
      <c r="I93" s="101" t="s">
        <v>81</v>
      </c>
      <c r="J93" s="101" t="s">
        <v>379</v>
      </c>
      <c r="K93" s="101" t="s">
        <v>123</v>
      </c>
      <c r="L93" s="128">
        <v>80.599999999999994</v>
      </c>
      <c r="M93" s="128">
        <v>105.5</v>
      </c>
      <c r="N93" s="128">
        <v>105.5</v>
      </c>
      <c r="O93" s="165">
        <v>105.5</v>
      </c>
      <c r="P93" s="7"/>
    </row>
    <row r="94" spans="1:16" hidden="1">
      <c r="A94" s="7"/>
      <c r="B94" s="163" t="s">
        <v>103</v>
      </c>
      <c r="C94" s="8"/>
      <c r="D94" s="9"/>
      <c r="E94" s="52"/>
      <c r="F94" s="70"/>
      <c r="G94" s="70"/>
      <c r="H94" s="101" t="s">
        <v>75</v>
      </c>
      <c r="I94" s="101" t="s">
        <v>81</v>
      </c>
      <c r="J94" s="101" t="s">
        <v>336</v>
      </c>
      <c r="K94" s="101" t="s">
        <v>123</v>
      </c>
      <c r="L94" s="128">
        <v>542.20000000000005</v>
      </c>
      <c r="M94" s="128">
        <v>200</v>
      </c>
      <c r="N94" s="128">
        <v>200</v>
      </c>
      <c r="O94" s="165">
        <v>200</v>
      </c>
      <c r="P94" s="7"/>
    </row>
    <row r="95" spans="1:16" hidden="1">
      <c r="A95" s="7"/>
      <c r="B95" s="163" t="s">
        <v>103</v>
      </c>
      <c r="C95" s="8"/>
      <c r="D95" s="9"/>
      <c r="E95" s="52"/>
      <c r="F95" s="70"/>
      <c r="G95" s="70"/>
      <c r="H95" s="101" t="s">
        <v>75</v>
      </c>
      <c r="I95" s="101" t="s">
        <v>81</v>
      </c>
      <c r="J95" s="101" t="s">
        <v>329</v>
      </c>
      <c r="K95" s="101" t="s">
        <v>123</v>
      </c>
      <c r="L95" s="128">
        <v>1263.5999999999999</v>
      </c>
      <c r="M95" s="128">
        <v>1371</v>
      </c>
      <c r="N95" s="128">
        <v>1371</v>
      </c>
      <c r="O95" s="165">
        <v>1371</v>
      </c>
      <c r="P95" s="7"/>
    </row>
    <row r="96" spans="1:16" hidden="1">
      <c r="A96" s="7"/>
      <c r="B96" s="163" t="s">
        <v>103</v>
      </c>
      <c r="C96" s="8"/>
      <c r="D96" s="9"/>
      <c r="E96" s="52"/>
      <c r="F96" s="70"/>
      <c r="G96" s="70"/>
      <c r="H96" s="101" t="s">
        <v>75</v>
      </c>
      <c r="I96" s="101" t="s">
        <v>81</v>
      </c>
      <c r="J96" s="101" t="s">
        <v>337</v>
      </c>
      <c r="K96" s="101" t="s">
        <v>123</v>
      </c>
      <c r="L96" s="128">
        <v>6.8</v>
      </c>
      <c r="M96" s="128">
        <v>50</v>
      </c>
      <c r="N96" s="128">
        <v>50</v>
      </c>
      <c r="O96" s="165">
        <v>50</v>
      </c>
      <c r="P96" s="7"/>
    </row>
    <row r="97" spans="1:16" hidden="1">
      <c r="A97" s="7"/>
      <c r="B97" s="160" t="s">
        <v>108</v>
      </c>
      <c r="C97" s="8"/>
      <c r="D97" s="9"/>
      <c r="E97" s="62"/>
      <c r="F97" s="81"/>
      <c r="G97" s="81"/>
      <c r="H97" s="91" t="s">
        <v>75</v>
      </c>
      <c r="I97" s="91" t="s">
        <v>104</v>
      </c>
      <c r="J97" s="100" t="s">
        <v>377</v>
      </c>
      <c r="K97" s="93">
        <v>121</v>
      </c>
      <c r="L97" s="105">
        <v>741.1</v>
      </c>
      <c r="M97" s="105">
        <v>1527.4</v>
      </c>
      <c r="N97" s="105">
        <v>1527.4</v>
      </c>
      <c r="O97" s="161">
        <v>1527.4</v>
      </c>
      <c r="P97" s="7"/>
    </row>
    <row r="98" spans="1:16" hidden="1">
      <c r="A98" s="7"/>
      <c r="B98" s="160" t="s">
        <v>108</v>
      </c>
      <c r="C98" s="8"/>
      <c r="D98" s="9"/>
      <c r="E98" s="62"/>
      <c r="F98" s="81"/>
      <c r="G98" s="81"/>
      <c r="H98" s="91" t="s">
        <v>75</v>
      </c>
      <c r="I98" s="91" t="s">
        <v>104</v>
      </c>
      <c r="J98" s="100" t="s">
        <v>377</v>
      </c>
      <c r="K98" s="93">
        <v>129</v>
      </c>
      <c r="L98" s="105">
        <v>223.6</v>
      </c>
      <c r="M98" s="105">
        <v>461.3</v>
      </c>
      <c r="N98" s="105">
        <v>461.3</v>
      </c>
      <c r="O98" s="161">
        <v>461.3</v>
      </c>
      <c r="P98" s="7"/>
    </row>
    <row r="99" spans="1:16" hidden="1">
      <c r="A99" s="7"/>
      <c r="B99" s="160" t="s">
        <v>108</v>
      </c>
      <c r="C99" s="8"/>
      <c r="D99" s="9"/>
      <c r="E99" s="62"/>
      <c r="F99" s="81"/>
      <c r="G99" s="81"/>
      <c r="H99" s="91" t="s">
        <v>75</v>
      </c>
      <c r="I99" s="91" t="s">
        <v>104</v>
      </c>
      <c r="J99" s="100" t="s">
        <v>378</v>
      </c>
      <c r="K99" s="93">
        <v>121</v>
      </c>
      <c r="L99" s="105">
        <v>358.9</v>
      </c>
      <c r="M99" s="105">
        <v>1281.9000000000001</v>
      </c>
      <c r="N99" s="105">
        <v>1281.9000000000001</v>
      </c>
      <c r="O99" s="161">
        <v>1281.9000000000001</v>
      </c>
      <c r="P99" s="7"/>
    </row>
    <row r="100" spans="1:16" hidden="1">
      <c r="A100" s="7"/>
      <c r="B100" s="160" t="s">
        <v>108</v>
      </c>
      <c r="C100" s="8"/>
      <c r="D100" s="9"/>
      <c r="E100" s="62"/>
      <c r="F100" s="81"/>
      <c r="G100" s="81"/>
      <c r="H100" s="91" t="s">
        <v>75</v>
      </c>
      <c r="I100" s="91" t="s">
        <v>104</v>
      </c>
      <c r="J100" s="100" t="s">
        <v>378</v>
      </c>
      <c r="K100" s="93">
        <v>129</v>
      </c>
      <c r="L100" s="105">
        <v>108.4</v>
      </c>
      <c r="M100" s="105">
        <v>387.1</v>
      </c>
      <c r="N100" s="105">
        <v>387.1</v>
      </c>
      <c r="O100" s="161">
        <v>387.1</v>
      </c>
      <c r="P100" s="7"/>
    </row>
    <row r="101" spans="1:16" hidden="1">
      <c r="A101" s="7"/>
      <c r="B101" s="160" t="s">
        <v>108</v>
      </c>
      <c r="C101" s="8"/>
      <c r="D101" s="9"/>
      <c r="E101" s="62"/>
      <c r="F101" s="81"/>
      <c r="G101" s="81"/>
      <c r="H101" s="91" t="s">
        <v>75</v>
      </c>
      <c r="I101" s="91" t="s">
        <v>104</v>
      </c>
      <c r="J101" s="100" t="s">
        <v>378</v>
      </c>
      <c r="K101" s="93">
        <v>122</v>
      </c>
      <c r="L101" s="105">
        <v>0</v>
      </c>
      <c r="M101" s="105">
        <v>1</v>
      </c>
      <c r="N101" s="105">
        <v>1</v>
      </c>
      <c r="O101" s="161">
        <v>1</v>
      </c>
      <c r="P101" s="7"/>
    </row>
    <row r="102" spans="1:16" hidden="1">
      <c r="A102" s="7"/>
      <c r="B102" s="160" t="s">
        <v>108</v>
      </c>
      <c r="C102" s="8"/>
      <c r="D102" s="9"/>
      <c r="E102" s="62"/>
      <c r="F102" s="81"/>
      <c r="G102" s="81"/>
      <c r="H102" s="91" t="s">
        <v>75</v>
      </c>
      <c r="I102" s="91" t="s">
        <v>104</v>
      </c>
      <c r="J102" s="100" t="s">
        <v>378</v>
      </c>
      <c r="K102" s="93">
        <v>853</v>
      </c>
      <c r="L102" s="105">
        <v>0</v>
      </c>
      <c r="M102" s="105">
        <v>0.2</v>
      </c>
      <c r="N102" s="105">
        <v>0.2</v>
      </c>
      <c r="O102" s="161">
        <v>0.2</v>
      </c>
      <c r="P102" s="7"/>
    </row>
    <row r="103" spans="1:16" hidden="1">
      <c r="A103" s="7"/>
      <c r="B103" s="160" t="s">
        <v>108</v>
      </c>
      <c r="C103" s="8"/>
      <c r="D103" s="9"/>
      <c r="E103" s="62"/>
      <c r="F103" s="81"/>
      <c r="G103" s="81"/>
      <c r="H103" s="91" t="s">
        <v>75</v>
      </c>
      <c r="I103" s="91" t="s">
        <v>81</v>
      </c>
      <c r="J103" s="100" t="s">
        <v>346</v>
      </c>
      <c r="K103" s="93">
        <v>242</v>
      </c>
      <c r="L103" s="105">
        <v>16.399999999999999</v>
      </c>
      <c r="M103" s="105">
        <v>16.399999999999999</v>
      </c>
      <c r="N103" s="105">
        <v>17.100000000000001</v>
      </c>
      <c r="O103" s="161">
        <v>17.7</v>
      </c>
      <c r="P103" s="7"/>
    </row>
    <row r="104" spans="1:16" hidden="1">
      <c r="A104" s="7"/>
      <c r="B104" s="160" t="s">
        <v>108</v>
      </c>
      <c r="C104" s="8"/>
      <c r="D104" s="9"/>
      <c r="E104" s="62"/>
      <c r="F104" s="81"/>
      <c r="G104" s="81"/>
      <c r="H104" s="91" t="s">
        <v>75</v>
      </c>
      <c r="I104" s="91" t="s">
        <v>81</v>
      </c>
      <c r="J104" s="100" t="s">
        <v>347</v>
      </c>
      <c r="K104" s="93">
        <v>244</v>
      </c>
      <c r="L104" s="105">
        <v>20</v>
      </c>
      <c r="M104" s="105">
        <v>20.100000000000001</v>
      </c>
      <c r="N104" s="105">
        <v>20</v>
      </c>
      <c r="O104" s="161">
        <v>20.100000000000001</v>
      </c>
      <c r="P104" s="7"/>
    </row>
    <row r="105" spans="1:16" hidden="1">
      <c r="A105" s="7"/>
      <c r="B105" s="160" t="s">
        <v>108</v>
      </c>
      <c r="C105" s="8"/>
      <c r="D105" s="9"/>
      <c r="E105" s="62"/>
      <c r="F105" s="81"/>
      <c r="G105" s="81"/>
      <c r="H105" s="91" t="s">
        <v>75</v>
      </c>
      <c r="I105" s="91" t="s">
        <v>81</v>
      </c>
      <c r="J105" s="100" t="s">
        <v>353</v>
      </c>
      <c r="K105" s="93">
        <v>244</v>
      </c>
      <c r="L105" s="105">
        <v>10</v>
      </c>
      <c r="M105" s="105">
        <v>10.9</v>
      </c>
      <c r="N105" s="105">
        <v>10</v>
      </c>
      <c r="O105" s="161">
        <v>10</v>
      </c>
      <c r="P105" s="7"/>
    </row>
    <row r="106" spans="1:16" hidden="1">
      <c r="A106" s="7"/>
      <c r="B106" s="160" t="s">
        <v>108</v>
      </c>
      <c r="C106" s="8"/>
      <c r="D106" s="9"/>
      <c r="E106" s="62"/>
      <c r="F106" s="81"/>
      <c r="G106" s="81"/>
      <c r="H106" s="91" t="s">
        <v>75</v>
      </c>
      <c r="I106" s="91" t="s">
        <v>81</v>
      </c>
      <c r="J106" s="100" t="s">
        <v>343</v>
      </c>
      <c r="K106" s="93">
        <v>244</v>
      </c>
      <c r="L106" s="105">
        <v>5</v>
      </c>
      <c r="M106" s="105">
        <v>8.1</v>
      </c>
      <c r="N106" s="105">
        <v>5</v>
      </c>
      <c r="O106" s="161">
        <v>5</v>
      </c>
      <c r="P106" s="7"/>
    </row>
    <row r="107" spans="1:16" hidden="1">
      <c r="A107" s="7"/>
      <c r="B107" s="160" t="s">
        <v>108</v>
      </c>
      <c r="C107" s="8"/>
      <c r="D107" s="9"/>
      <c r="E107" s="62"/>
      <c r="F107" s="81"/>
      <c r="G107" s="81"/>
      <c r="H107" s="91" t="s">
        <v>75</v>
      </c>
      <c r="I107" s="91" t="s">
        <v>81</v>
      </c>
      <c r="J107" s="100" t="s">
        <v>336</v>
      </c>
      <c r="K107" s="93">
        <v>242</v>
      </c>
      <c r="L107" s="105">
        <v>0</v>
      </c>
      <c r="M107" s="105">
        <v>30.2</v>
      </c>
      <c r="N107" s="105">
        <v>0</v>
      </c>
      <c r="O107" s="161">
        <v>0</v>
      </c>
      <c r="P107" s="7"/>
    </row>
    <row r="108" spans="1:16" hidden="1">
      <c r="A108" s="7"/>
      <c r="B108" s="160" t="s">
        <v>108</v>
      </c>
      <c r="C108" s="8"/>
      <c r="D108" s="9"/>
      <c r="E108" s="62"/>
      <c r="F108" s="81"/>
      <c r="G108" s="81"/>
      <c r="H108" s="91" t="s">
        <v>75</v>
      </c>
      <c r="I108" s="91" t="s">
        <v>81</v>
      </c>
      <c r="J108" s="100" t="s">
        <v>379</v>
      </c>
      <c r="K108" s="93">
        <v>242</v>
      </c>
      <c r="L108" s="105">
        <v>62.8</v>
      </c>
      <c r="M108" s="105">
        <v>130.1</v>
      </c>
      <c r="N108" s="105">
        <v>130</v>
      </c>
      <c r="O108" s="161">
        <v>130</v>
      </c>
      <c r="P108" s="7"/>
    </row>
    <row r="109" spans="1:16" hidden="1">
      <c r="A109" s="7"/>
      <c r="B109" s="160" t="s">
        <v>108</v>
      </c>
      <c r="C109" s="8"/>
      <c r="D109" s="9"/>
      <c r="E109" s="62"/>
      <c r="F109" s="81"/>
      <c r="G109" s="81"/>
      <c r="H109" s="91" t="s">
        <v>75</v>
      </c>
      <c r="I109" s="91" t="s">
        <v>81</v>
      </c>
      <c r="J109" s="100" t="s">
        <v>337</v>
      </c>
      <c r="K109" s="93">
        <v>242</v>
      </c>
      <c r="L109" s="105">
        <v>8</v>
      </c>
      <c r="M109" s="105">
        <v>15</v>
      </c>
      <c r="N109" s="105">
        <v>15</v>
      </c>
      <c r="O109" s="161">
        <v>15</v>
      </c>
      <c r="P109" s="7"/>
    </row>
    <row r="110" spans="1:16" hidden="1">
      <c r="A110" s="7"/>
      <c r="B110" s="160" t="s">
        <v>108</v>
      </c>
      <c r="C110" s="8"/>
      <c r="D110" s="9"/>
      <c r="E110" s="62"/>
      <c r="F110" s="81"/>
      <c r="G110" s="81"/>
      <c r="H110" s="91" t="s">
        <v>75</v>
      </c>
      <c r="I110" s="91" t="s">
        <v>81</v>
      </c>
      <c r="J110" s="100" t="s">
        <v>329</v>
      </c>
      <c r="K110" s="93">
        <v>242</v>
      </c>
      <c r="L110" s="105">
        <v>0</v>
      </c>
      <c r="M110" s="105">
        <v>10</v>
      </c>
      <c r="N110" s="105">
        <v>10</v>
      </c>
      <c r="O110" s="161">
        <v>10</v>
      </c>
      <c r="P110" s="7"/>
    </row>
    <row r="111" spans="1:16" hidden="1">
      <c r="A111" s="7"/>
      <c r="B111" s="160" t="s">
        <v>108</v>
      </c>
      <c r="C111" s="8"/>
      <c r="D111" s="9"/>
      <c r="E111" s="62"/>
      <c r="F111" s="81"/>
      <c r="G111" s="81"/>
      <c r="H111" s="91" t="s">
        <v>75</v>
      </c>
      <c r="I111" s="91" t="s">
        <v>81</v>
      </c>
      <c r="J111" s="100" t="s">
        <v>323</v>
      </c>
      <c r="K111" s="93">
        <v>244</v>
      </c>
      <c r="L111" s="105">
        <v>7</v>
      </c>
      <c r="M111" s="105">
        <v>3.4</v>
      </c>
      <c r="N111" s="105">
        <v>5</v>
      </c>
      <c r="O111" s="161">
        <v>5</v>
      </c>
      <c r="P111" s="7"/>
    </row>
    <row r="112" spans="1:16" hidden="1">
      <c r="A112" s="7"/>
      <c r="B112" s="160" t="s">
        <v>108</v>
      </c>
      <c r="C112" s="8"/>
      <c r="D112" s="9"/>
      <c r="E112" s="62"/>
      <c r="F112" s="81"/>
      <c r="G112" s="81"/>
      <c r="H112" s="91" t="s">
        <v>75</v>
      </c>
      <c r="I112" s="91" t="s">
        <v>81</v>
      </c>
      <c r="J112" s="100" t="s">
        <v>348</v>
      </c>
      <c r="K112" s="93">
        <v>244</v>
      </c>
      <c r="L112" s="105">
        <v>5</v>
      </c>
      <c r="M112" s="105">
        <v>7.8</v>
      </c>
      <c r="N112" s="105">
        <v>5</v>
      </c>
      <c r="O112" s="161">
        <v>5</v>
      </c>
      <c r="P112" s="7"/>
    </row>
    <row r="113" spans="1:16" hidden="1">
      <c r="A113" s="7"/>
      <c r="B113" s="160" t="s">
        <v>108</v>
      </c>
      <c r="C113" s="8"/>
      <c r="D113" s="9"/>
      <c r="E113" s="62"/>
      <c r="F113" s="81"/>
      <c r="G113" s="81"/>
      <c r="H113" s="91" t="s">
        <v>75</v>
      </c>
      <c r="I113" s="91" t="s">
        <v>81</v>
      </c>
      <c r="J113" s="100" t="s">
        <v>316</v>
      </c>
      <c r="K113" s="93">
        <v>244</v>
      </c>
      <c r="L113" s="105">
        <v>0</v>
      </c>
      <c r="M113" s="105">
        <v>26.1</v>
      </c>
      <c r="N113" s="105">
        <v>0</v>
      </c>
      <c r="O113" s="161">
        <v>0</v>
      </c>
      <c r="P113" s="7"/>
    </row>
    <row r="114" spans="1:16" hidden="1">
      <c r="A114" s="7"/>
      <c r="B114" s="160" t="s">
        <v>108</v>
      </c>
      <c r="C114" s="8"/>
      <c r="D114" s="9"/>
      <c r="E114" s="62"/>
      <c r="F114" s="81"/>
      <c r="G114" s="81"/>
      <c r="H114" s="91" t="s">
        <v>75</v>
      </c>
      <c r="I114" s="91" t="s">
        <v>81</v>
      </c>
      <c r="J114" s="100" t="s">
        <v>380</v>
      </c>
      <c r="K114" s="93">
        <v>244</v>
      </c>
      <c r="L114" s="105">
        <v>5</v>
      </c>
      <c r="M114" s="105">
        <v>4.5999999999999996</v>
      </c>
      <c r="N114" s="105">
        <v>5</v>
      </c>
      <c r="O114" s="161">
        <v>5</v>
      </c>
      <c r="P114" s="7"/>
    </row>
    <row r="115" spans="1:16" hidden="1">
      <c r="A115" s="7"/>
      <c r="B115" s="160" t="s">
        <v>108</v>
      </c>
      <c r="C115" s="8"/>
      <c r="D115" s="9"/>
      <c r="E115" s="62"/>
      <c r="F115" s="81"/>
      <c r="G115" s="81"/>
      <c r="H115" s="91" t="s">
        <v>75</v>
      </c>
      <c r="I115" s="91" t="s">
        <v>81</v>
      </c>
      <c r="J115" s="100" t="s">
        <v>317</v>
      </c>
      <c r="K115" s="93">
        <v>242</v>
      </c>
      <c r="L115" s="105">
        <v>0.9</v>
      </c>
      <c r="M115" s="105">
        <v>0</v>
      </c>
      <c r="N115" s="105">
        <v>0</v>
      </c>
      <c r="O115" s="161">
        <v>0</v>
      </c>
      <c r="P115" s="7"/>
    </row>
    <row r="116" spans="1:16" ht="67.5" hidden="1">
      <c r="A116" s="7"/>
      <c r="B116" s="167"/>
      <c r="C116" s="27">
        <v>301010003</v>
      </c>
      <c r="D116" s="28" t="s">
        <v>56</v>
      </c>
      <c r="E116" s="53"/>
      <c r="F116" s="71"/>
      <c r="G116" s="71"/>
      <c r="H116" s="89"/>
      <c r="I116" s="89"/>
      <c r="J116" s="88"/>
      <c r="K116" s="88"/>
      <c r="L116" s="104">
        <f>L118</f>
        <v>570</v>
      </c>
      <c r="M116" s="104">
        <f>M118</f>
        <v>682</v>
      </c>
      <c r="N116" s="104">
        <f>N118</f>
        <v>0</v>
      </c>
      <c r="O116" s="157">
        <f>O118</f>
        <v>0</v>
      </c>
      <c r="P116" s="7"/>
    </row>
    <row r="117" spans="1:16" s="36" customFormat="1" ht="45" hidden="1">
      <c r="A117" s="7"/>
      <c r="B117" s="168"/>
      <c r="C117" s="33"/>
      <c r="D117" s="34"/>
      <c r="E117" s="52" t="s">
        <v>520</v>
      </c>
      <c r="F117" s="70" t="s">
        <v>252</v>
      </c>
      <c r="G117" s="70" t="s">
        <v>280</v>
      </c>
      <c r="H117" s="85"/>
      <c r="I117" s="85"/>
      <c r="J117" s="45"/>
      <c r="K117" s="45"/>
      <c r="L117" s="102"/>
      <c r="M117" s="102"/>
      <c r="N117" s="102"/>
      <c r="O117" s="159"/>
      <c r="P117" s="7"/>
    </row>
    <row r="118" spans="1:16">
      <c r="A118" s="7"/>
      <c r="B118" s="163" t="s">
        <v>82</v>
      </c>
      <c r="C118" s="8"/>
      <c r="D118" s="9"/>
      <c r="E118" s="52"/>
      <c r="F118" s="70"/>
      <c r="G118" s="70"/>
      <c r="H118" s="90" t="s">
        <v>75</v>
      </c>
      <c r="I118" s="91" t="s">
        <v>81</v>
      </c>
      <c r="J118" s="92" t="s">
        <v>521</v>
      </c>
      <c r="K118" s="93">
        <v>244</v>
      </c>
      <c r="L118" s="105">
        <v>570</v>
      </c>
      <c r="M118" s="105">
        <v>682</v>
      </c>
      <c r="N118" s="105">
        <v>0</v>
      </c>
      <c r="O118" s="161">
        <v>0</v>
      </c>
      <c r="P118" s="7"/>
    </row>
    <row r="119" spans="1:16" ht="247.5" hidden="1">
      <c r="A119" s="7"/>
      <c r="B119" s="167"/>
      <c r="C119" s="27">
        <v>301010005</v>
      </c>
      <c r="D119" s="28" t="s">
        <v>55</v>
      </c>
      <c r="E119" s="53"/>
      <c r="F119" s="71"/>
      <c r="G119" s="71"/>
      <c r="H119" s="89"/>
      <c r="I119" s="89"/>
      <c r="J119" s="88"/>
      <c r="K119" s="88"/>
      <c r="L119" s="104">
        <f>L121</f>
        <v>964.1</v>
      </c>
      <c r="M119" s="104">
        <f>M121</f>
        <v>478.7</v>
      </c>
      <c r="N119" s="104">
        <f>N121</f>
        <v>486.4</v>
      </c>
      <c r="O119" s="157">
        <f>O121</f>
        <v>0</v>
      </c>
      <c r="P119" s="7"/>
    </row>
    <row r="120" spans="1:16" s="36" customFormat="1" ht="78.75" hidden="1">
      <c r="A120" s="7"/>
      <c r="B120" s="168"/>
      <c r="C120" s="33"/>
      <c r="D120" s="34"/>
      <c r="E120" s="50" t="s">
        <v>359</v>
      </c>
      <c r="F120" s="68" t="s">
        <v>163</v>
      </c>
      <c r="G120" s="68" t="s">
        <v>524</v>
      </c>
      <c r="H120" s="85"/>
      <c r="I120" s="85"/>
      <c r="J120" s="45"/>
      <c r="K120" s="45"/>
      <c r="L120" s="102"/>
      <c r="M120" s="102"/>
      <c r="N120" s="102"/>
      <c r="O120" s="159"/>
      <c r="P120" s="7"/>
    </row>
    <row r="121" spans="1:16">
      <c r="A121" s="7"/>
      <c r="B121" s="163" t="s">
        <v>82</v>
      </c>
      <c r="C121" s="8"/>
      <c r="D121" s="9"/>
      <c r="E121" s="52"/>
      <c r="F121" s="70"/>
      <c r="G121" s="70"/>
      <c r="H121" s="95" t="s">
        <v>83</v>
      </c>
      <c r="I121" s="95" t="s">
        <v>92</v>
      </c>
      <c r="J121" s="95" t="s">
        <v>525</v>
      </c>
      <c r="K121" s="97">
        <v>244</v>
      </c>
      <c r="L121" s="105">
        <v>964.1</v>
      </c>
      <c r="M121" s="103">
        <v>478.7</v>
      </c>
      <c r="N121" s="103">
        <v>486.4</v>
      </c>
      <c r="O121" s="164">
        <v>0</v>
      </c>
      <c r="P121" s="7"/>
    </row>
    <row r="122" spans="1:16" ht="112.5" hidden="1">
      <c r="A122" s="7"/>
      <c r="B122" s="167"/>
      <c r="C122" s="27">
        <v>301010008</v>
      </c>
      <c r="D122" s="28" t="s">
        <v>54</v>
      </c>
      <c r="E122" s="53"/>
      <c r="F122" s="71"/>
      <c r="G122" s="71"/>
      <c r="H122" s="89"/>
      <c r="I122" s="89"/>
      <c r="J122" s="88"/>
      <c r="K122" s="88"/>
      <c r="L122" s="104">
        <f>L124</f>
        <v>400</v>
      </c>
      <c r="M122" s="104">
        <f>M124</f>
        <v>0</v>
      </c>
      <c r="N122" s="104">
        <f>N124</f>
        <v>0</v>
      </c>
      <c r="O122" s="157">
        <f>O124</f>
        <v>0</v>
      </c>
      <c r="P122" s="7"/>
    </row>
    <row r="123" spans="1:16" s="36" customFormat="1" ht="67.5" hidden="1">
      <c r="A123" s="7"/>
      <c r="B123" s="168"/>
      <c r="C123" s="33"/>
      <c r="D123" s="34"/>
      <c r="E123" s="50" t="s">
        <v>522</v>
      </c>
      <c r="F123" s="68" t="s">
        <v>163</v>
      </c>
      <c r="G123" s="72" t="s">
        <v>169</v>
      </c>
      <c r="H123" s="85"/>
      <c r="I123" s="85"/>
      <c r="J123" s="45"/>
      <c r="K123" s="45"/>
      <c r="L123" s="102"/>
      <c r="M123" s="102"/>
      <c r="N123" s="102"/>
      <c r="O123" s="159"/>
      <c r="P123" s="7"/>
    </row>
    <row r="124" spans="1:16">
      <c r="A124" s="7"/>
      <c r="B124" s="163" t="s">
        <v>82</v>
      </c>
      <c r="C124" s="8"/>
      <c r="D124" s="9"/>
      <c r="E124" s="52"/>
      <c r="F124" s="70"/>
      <c r="G124" s="70"/>
      <c r="H124" s="90" t="s">
        <v>83</v>
      </c>
      <c r="I124" s="91" t="s">
        <v>96</v>
      </c>
      <c r="J124" s="92" t="s">
        <v>523</v>
      </c>
      <c r="K124" s="93">
        <v>244</v>
      </c>
      <c r="L124" s="105">
        <v>400</v>
      </c>
      <c r="M124" s="105">
        <v>0</v>
      </c>
      <c r="N124" s="105">
        <v>0</v>
      </c>
      <c r="O124" s="161">
        <v>0</v>
      </c>
      <c r="P124" s="7"/>
    </row>
    <row r="125" spans="1:16" ht="78.75" hidden="1">
      <c r="A125" s="7"/>
      <c r="B125" s="167"/>
      <c r="C125" s="27">
        <v>301010011</v>
      </c>
      <c r="D125" s="28" t="s">
        <v>53</v>
      </c>
      <c r="E125" s="53"/>
      <c r="F125" s="71"/>
      <c r="G125" s="71"/>
      <c r="H125" s="89"/>
      <c r="I125" s="89"/>
      <c r="J125" s="88"/>
      <c r="K125" s="88"/>
      <c r="L125" s="104">
        <f>L128+L129+L130+L131+L132</f>
        <v>1500</v>
      </c>
      <c r="M125" s="104">
        <f>M128+M129+M130+M131+M132</f>
        <v>80</v>
      </c>
      <c r="N125" s="104">
        <f>N128+N129+N130+N131+N132</f>
        <v>10</v>
      </c>
      <c r="O125" s="157">
        <f>O128+O129+O130+O131+O132</f>
        <v>0</v>
      </c>
      <c r="P125" s="7"/>
    </row>
    <row r="126" spans="1:16" s="36" customFormat="1" ht="67.5" hidden="1">
      <c r="A126" s="7"/>
      <c r="B126" s="168"/>
      <c r="C126" s="33"/>
      <c r="D126" s="34"/>
      <c r="E126" s="50" t="s">
        <v>171</v>
      </c>
      <c r="F126" s="68" t="s">
        <v>152</v>
      </c>
      <c r="G126" s="68" t="s">
        <v>172</v>
      </c>
      <c r="H126" s="85"/>
      <c r="I126" s="85"/>
      <c r="J126" s="45"/>
      <c r="K126" s="45"/>
      <c r="L126" s="102"/>
      <c r="M126" s="102"/>
      <c r="N126" s="102"/>
      <c r="O126" s="159"/>
      <c r="P126" s="7"/>
    </row>
    <row r="127" spans="1:16" s="36" customFormat="1" ht="56.25" hidden="1">
      <c r="A127" s="7"/>
      <c r="B127" s="168"/>
      <c r="C127" s="33"/>
      <c r="D127" s="34"/>
      <c r="E127" s="54" t="s">
        <v>168</v>
      </c>
      <c r="F127" s="67" t="s">
        <v>163</v>
      </c>
      <c r="G127" s="67" t="s">
        <v>169</v>
      </c>
      <c r="H127" s="85"/>
      <c r="I127" s="85"/>
      <c r="J127" s="45"/>
      <c r="K127" s="45"/>
      <c r="L127" s="102"/>
      <c r="M127" s="102"/>
      <c r="N127" s="102"/>
      <c r="O127" s="159"/>
      <c r="P127" s="7"/>
    </row>
    <row r="128" spans="1:16">
      <c r="A128" s="7"/>
      <c r="B128" s="163" t="s">
        <v>82</v>
      </c>
      <c r="C128" s="8"/>
      <c r="D128" s="9"/>
      <c r="E128" s="52"/>
      <c r="F128" s="70"/>
      <c r="G128" s="70"/>
      <c r="H128" s="86" t="s">
        <v>75</v>
      </c>
      <c r="I128" s="86" t="s">
        <v>81</v>
      </c>
      <c r="J128" s="87" t="s">
        <v>90</v>
      </c>
      <c r="K128" s="87" t="s">
        <v>114</v>
      </c>
      <c r="L128" s="103">
        <v>0</v>
      </c>
      <c r="M128" s="103">
        <v>5</v>
      </c>
      <c r="N128" s="103">
        <v>5</v>
      </c>
      <c r="O128" s="164">
        <v>0</v>
      </c>
      <c r="P128" s="7"/>
    </row>
    <row r="129" spans="1:16">
      <c r="A129" s="7"/>
      <c r="B129" s="163" t="s">
        <v>82</v>
      </c>
      <c r="C129" s="8"/>
      <c r="D129" s="9"/>
      <c r="E129" s="52"/>
      <c r="F129" s="70"/>
      <c r="G129" s="70"/>
      <c r="H129" s="86" t="s">
        <v>75</v>
      </c>
      <c r="I129" s="86" t="s">
        <v>81</v>
      </c>
      <c r="J129" s="87" t="s">
        <v>91</v>
      </c>
      <c r="K129" s="87" t="s">
        <v>114</v>
      </c>
      <c r="L129" s="103">
        <v>0</v>
      </c>
      <c r="M129" s="103">
        <v>5</v>
      </c>
      <c r="N129" s="103">
        <v>5</v>
      </c>
      <c r="O129" s="164">
        <v>0</v>
      </c>
      <c r="P129" s="7"/>
    </row>
    <row r="130" spans="1:16">
      <c r="A130" s="7"/>
      <c r="B130" s="163" t="s">
        <v>82</v>
      </c>
      <c r="C130" s="8"/>
      <c r="D130" s="9"/>
      <c r="E130" s="52"/>
      <c r="F130" s="70"/>
      <c r="G130" s="70"/>
      <c r="H130" s="86" t="s">
        <v>75</v>
      </c>
      <c r="I130" s="86" t="s">
        <v>81</v>
      </c>
      <c r="J130" s="87" t="s">
        <v>602</v>
      </c>
      <c r="K130" s="87" t="s">
        <v>114</v>
      </c>
      <c r="L130" s="103">
        <v>0</v>
      </c>
      <c r="M130" s="103">
        <v>70</v>
      </c>
      <c r="N130" s="103">
        <v>0</v>
      </c>
      <c r="O130" s="164">
        <v>0</v>
      </c>
      <c r="P130" s="7"/>
    </row>
    <row r="131" spans="1:16">
      <c r="A131" s="7"/>
      <c r="B131" s="163" t="s">
        <v>82</v>
      </c>
      <c r="C131" s="8"/>
      <c r="D131" s="9"/>
      <c r="E131" s="52"/>
      <c r="F131" s="70"/>
      <c r="G131" s="70"/>
      <c r="H131" s="86" t="s">
        <v>77</v>
      </c>
      <c r="I131" s="86" t="s">
        <v>92</v>
      </c>
      <c r="J131" s="87" t="s">
        <v>93</v>
      </c>
      <c r="K131" s="87" t="s">
        <v>114</v>
      </c>
      <c r="L131" s="103">
        <v>1314</v>
      </c>
      <c r="M131" s="103">
        <v>0</v>
      </c>
      <c r="N131" s="103">
        <v>0</v>
      </c>
      <c r="O131" s="164">
        <v>0</v>
      </c>
      <c r="P131" s="7"/>
    </row>
    <row r="132" spans="1:16">
      <c r="A132" s="7"/>
      <c r="B132" s="163" t="s">
        <v>82</v>
      </c>
      <c r="C132" s="8"/>
      <c r="D132" s="9"/>
      <c r="E132" s="52"/>
      <c r="F132" s="70"/>
      <c r="G132" s="70"/>
      <c r="H132" s="86" t="s">
        <v>77</v>
      </c>
      <c r="I132" s="86" t="s">
        <v>92</v>
      </c>
      <c r="J132" s="87" t="s">
        <v>129</v>
      </c>
      <c r="K132" s="87" t="s">
        <v>114</v>
      </c>
      <c r="L132" s="103">
        <v>186</v>
      </c>
      <c r="M132" s="103">
        <v>0</v>
      </c>
      <c r="N132" s="103">
        <v>0</v>
      </c>
      <c r="O132" s="164">
        <v>0</v>
      </c>
      <c r="P132" s="7"/>
    </row>
    <row r="133" spans="1:16" ht="202.5" hidden="1">
      <c r="A133" s="7"/>
      <c r="B133" s="167"/>
      <c r="C133" s="27">
        <v>301010012</v>
      </c>
      <c r="D133" s="28" t="s">
        <v>124</v>
      </c>
      <c r="E133" s="53"/>
      <c r="F133" s="71"/>
      <c r="G133" s="71"/>
      <c r="H133" s="89"/>
      <c r="I133" s="89"/>
      <c r="J133" s="88"/>
      <c r="K133" s="88"/>
      <c r="L133" s="104">
        <f>L135+L136+L137+L138+L139+L140</f>
        <v>10</v>
      </c>
      <c r="M133" s="104">
        <f>M135+M136+M137+M138+M139+M140</f>
        <v>180</v>
      </c>
      <c r="N133" s="104">
        <f>N135+N136+N137+N138+N139+N140</f>
        <v>0</v>
      </c>
      <c r="O133" s="157">
        <f>O135+O136+O137+O138+O139+O140</f>
        <v>0</v>
      </c>
      <c r="P133" s="7"/>
    </row>
    <row r="134" spans="1:16" ht="67.5" hidden="1">
      <c r="A134" s="7"/>
      <c r="B134" s="168"/>
      <c r="C134" s="33"/>
      <c r="D134" s="34"/>
      <c r="E134" s="50" t="s">
        <v>173</v>
      </c>
      <c r="F134" s="68" t="s">
        <v>163</v>
      </c>
      <c r="G134" s="68" t="s">
        <v>174</v>
      </c>
      <c r="H134" s="85"/>
      <c r="I134" s="85"/>
      <c r="J134" s="45"/>
      <c r="K134" s="45"/>
      <c r="L134" s="102"/>
      <c r="M134" s="102"/>
      <c r="N134" s="102"/>
      <c r="O134" s="159"/>
      <c r="P134" s="7"/>
    </row>
    <row r="135" spans="1:16">
      <c r="A135" s="7"/>
      <c r="B135" s="163" t="s">
        <v>82</v>
      </c>
      <c r="C135" s="8"/>
      <c r="D135" s="9"/>
      <c r="E135" s="50"/>
      <c r="F135" s="68"/>
      <c r="G135" s="68"/>
      <c r="H135" s="94" t="s">
        <v>75</v>
      </c>
      <c r="I135" s="95" t="s">
        <v>81</v>
      </c>
      <c r="J135" s="96" t="s">
        <v>603</v>
      </c>
      <c r="K135" s="97">
        <v>244</v>
      </c>
      <c r="L135" s="103">
        <v>0</v>
      </c>
      <c r="M135" s="103">
        <v>30</v>
      </c>
      <c r="N135" s="103">
        <v>0</v>
      </c>
      <c r="O135" s="164">
        <v>0</v>
      </c>
      <c r="P135" s="7"/>
    </row>
    <row r="136" spans="1:16">
      <c r="A136" s="7"/>
      <c r="B136" s="163" t="s">
        <v>82</v>
      </c>
      <c r="C136" s="8"/>
      <c r="D136" s="9"/>
      <c r="E136" s="50"/>
      <c r="F136" s="68"/>
      <c r="G136" s="68"/>
      <c r="H136" s="94" t="s">
        <v>75</v>
      </c>
      <c r="I136" s="95" t="s">
        <v>81</v>
      </c>
      <c r="J136" s="96" t="s">
        <v>604</v>
      </c>
      <c r="K136" s="97">
        <v>244</v>
      </c>
      <c r="L136" s="103">
        <v>0</v>
      </c>
      <c r="M136" s="103">
        <v>30</v>
      </c>
      <c r="N136" s="103">
        <v>0</v>
      </c>
      <c r="O136" s="164">
        <v>0</v>
      </c>
      <c r="P136" s="7"/>
    </row>
    <row r="137" spans="1:16">
      <c r="A137" s="7"/>
      <c r="B137" s="163" t="s">
        <v>82</v>
      </c>
      <c r="C137" s="8"/>
      <c r="D137" s="9"/>
      <c r="E137" s="50"/>
      <c r="F137" s="68"/>
      <c r="G137" s="68"/>
      <c r="H137" s="94" t="s">
        <v>75</v>
      </c>
      <c r="I137" s="95" t="s">
        <v>81</v>
      </c>
      <c r="J137" s="96" t="s">
        <v>605</v>
      </c>
      <c r="K137" s="97">
        <v>244</v>
      </c>
      <c r="L137" s="103">
        <v>0</v>
      </c>
      <c r="M137" s="103">
        <v>30</v>
      </c>
      <c r="N137" s="103">
        <v>0</v>
      </c>
      <c r="O137" s="164">
        <v>0</v>
      </c>
      <c r="P137" s="7"/>
    </row>
    <row r="138" spans="1:16">
      <c r="A138" s="7"/>
      <c r="B138" s="163" t="s">
        <v>82</v>
      </c>
      <c r="C138" s="8"/>
      <c r="D138" s="9"/>
      <c r="E138" s="52"/>
      <c r="F138" s="70"/>
      <c r="G138" s="70"/>
      <c r="H138" s="94" t="s">
        <v>75</v>
      </c>
      <c r="I138" s="95" t="s">
        <v>81</v>
      </c>
      <c r="J138" s="96" t="s">
        <v>550</v>
      </c>
      <c r="K138" s="97">
        <v>244</v>
      </c>
      <c r="L138" s="106">
        <v>10</v>
      </c>
      <c r="M138" s="106">
        <v>30</v>
      </c>
      <c r="N138" s="106">
        <v>0</v>
      </c>
      <c r="O138" s="134">
        <v>0</v>
      </c>
      <c r="P138" s="7"/>
    </row>
    <row r="139" spans="1:16">
      <c r="A139" s="7"/>
      <c r="B139" s="163" t="s">
        <v>82</v>
      </c>
      <c r="C139" s="8"/>
      <c r="D139" s="9"/>
      <c r="E139" s="52"/>
      <c r="F139" s="70"/>
      <c r="G139" s="70"/>
      <c r="H139" s="94" t="s">
        <v>75</v>
      </c>
      <c r="I139" s="95" t="s">
        <v>81</v>
      </c>
      <c r="J139" s="96" t="s">
        <v>606</v>
      </c>
      <c r="K139" s="97">
        <v>244</v>
      </c>
      <c r="L139" s="106">
        <v>0</v>
      </c>
      <c r="M139" s="106">
        <v>30</v>
      </c>
      <c r="N139" s="106">
        <v>0</v>
      </c>
      <c r="O139" s="134">
        <v>0</v>
      </c>
      <c r="P139" s="7"/>
    </row>
    <row r="140" spans="1:16">
      <c r="A140" s="7"/>
      <c r="B140" s="163" t="s">
        <v>82</v>
      </c>
      <c r="C140" s="8"/>
      <c r="D140" s="9"/>
      <c r="E140" s="52"/>
      <c r="F140" s="70"/>
      <c r="G140" s="70"/>
      <c r="H140" s="94" t="s">
        <v>75</v>
      </c>
      <c r="I140" s="95" t="s">
        <v>81</v>
      </c>
      <c r="J140" s="96" t="s">
        <v>607</v>
      </c>
      <c r="K140" s="97">
        <v>244</v>
      </c>
      <c r="L140" s="106">
        <v>0</v>
      </c>
      <c r="M140" s="106">
        <v>30</v>
      </c>
      <c r="N140" s="106">
        <v>0</v>
      </c>
      <c r="O140" s="134">
        <v>0</v>
      </c>
      <c r="P140" s="7"/>
    </row>
    <row r="141" spans="1:16" ht="56.25" hidden="1">
      <c r="A141" s="7"/>
      <c r="B141" s="167"/>
      <c r="C141" s="27">
        <v>301010013</v>
      </c>
      <c r="D141" s="28" t="s">
        <v>52</v>
      </c>
      <c r="E141" s="53"/>
      <c r="F141" s="71"/>
      <c r="G141" s="71"/>
      <c r="H141" s="89"/>
      <c r="I141" s="89"/>
      <c r="J141" s="88"/>
      <c r="K141" s="88"/>
      <c r="L141" s="104">
        <f>L142</f>
        <v>0</v>
      </c>
      <c r="M141" s="104">
        <f>M142</f>
        <v>0</v>
      </c>
      <c r="N141" s="104">
        <f>N142</f>
        <v>0</v>
      </c>
      <c r="O141" s="157">
        <f>O142</f>
        <v>0</v>
      </c>
      <c r="P141" s="7"/>
    </row>
    <row r="142" spans="1:16" hidden="1">
      <c r="A142" s="7"/>
      <c r="B142" s="168"/>
      <c r="C142" s="33"/>
      <c r="D142" s="34"/>
      <c r="E142" s="58"/>
      <c r="F142" s="78"/>
      <c r="G142" s="78"/>
      <c r="H142" s="85"/>
      <c r="I142" s="85"/>
      <c r="J142" s="45"/>
      <c r="K142" s="45"/>
      <c r="L142" s="102"/>
      <c r="M142" s="102"/>
      <c r="N142" s="102"/>
      <c r="O142" s="159"/>
      <c r="P142" s="7"/>
    </row>
    <row r="143" spans="1:16" hidden="1">
      <c r="A143" s="7"/>
      <c r="B143" s="168"/>
      <c r="C143" s="33"/>
      <c r="D143" s="34"/>
      <c r="E143" s="58"/>
      <c r="F143" s="78"/>
      <c r="G143" s="78"/>
      <c r="H143" s="85"/>
      <c r="I143" s="85"/>
      <c r="J143" s="45"/>
      <c r="K143" s="45"/>
      <c r="L143" s="102"/>
      <c r="M143" s="102"/>
      <c r="N143" s="102"/>
      <c r="O143" s="159"/>
      <c r="P143" s="7"/>
    </row>
    <row r="144" spans="1:16" ht="213.75" hidden="1">
      <c r="A144" s="7"/>
      <c r="B144" s="167"/>
      <c r="C144" s="27">
        <v>301010017</v>
      </c>
      <c r="D144" s="28" t="s">
        <v>51</v>
      </c>
      <c r="E144" s="53"/>
      <c r="F144" s="71"/>
      <c r="G144" s="71"/>
      <c r="H144" s="89"/>
      <c r="I144" s="89"/>
      <c r="J144" s="88"/>
      <c r="K144" s="88"/>
      <c r="L144" s="104">
        <f>L154+L155+L156+L157+L158+L159+L160+L161+L162+L163+L164+L165+L166+L167+L168+L169+L170+L171+L172+L173+L174+L175+L176+L177+L178+L179+L180+L181+L182+L183+L184+L185+L186+L187+L188+L189+L190+L191+L192+L193+L194+L195+L196+L197+L198+L199+L200+L201+L202+L203+L204+L205+L206</f>
        <v>101421.4</v>
      </c>
      <c r="M144" s="104">
        <f>M154+M155+M156+M157+M158+M159+M160+M161+M162+M163+M164+M165+M166+M167+M168+M169+M170+M171+M172+M173+M174+M175+M176+M177+M178+M179+M180+M181+M182+M183+M184+M185+M186+M187+M188+M189+M190+M191+M192+M193+M194+M195+M196+M197+M198+M199+M200+M201+M202+M203+M204+M205+M206</f>
        <v>151683.20000000001</v>
      </c>
      <c r="N144" s="104">
        <f>N154+N155+N156+N157+N158+N159+N160+N161+N162+N163+N164+N165+N166+N167+N168+N169+N170+N171+N172+N173+N174+N175+N176+N177+N178+N179+N180+N181+N182+N183+N184+N185+N186+N187+N188+N189+N190+N191+N192+N193+N194+N195+N196+N197+N198+N199+N200+N201+N202+N203+N204+N205+N206</f>
        <v>152315.30000000002</v>
      </c>
      <c r="O144" s="157">
        <f>O154+O155+O156+O157+O158+O159+O160+O161+O162+O163+O164+O165+O166+O167+O168+O169+O170+O171+O172+O173+O174+O175+O176+O177+O178+O179+O180+O181+O182+O183+O184+O185+O186+O187+O188+O189+O190+O191+O192+O193+O194+O195+O196+O197+O198+O199+O200+O201+O202+O203+O204+O205+O206</f>
        <v>152972.80000000002</v>
      </c>
      <c r="P144" s="7"/>
    </row>
    <row r="145" spans="1:16" s="36" customFormat="1" ht="56.25" hidden="1">
      <c r="A145" s="7"/>
      <c r="B145" s="168"/>
      <c r="C145" s="33"/>
      <c r="D145" s="34"/>
      <c r="E145" s="55" t="s">
        <v>177</v>
      </c>
      <c r="F145" s="73" t="s">
        <v>178</v>
      </c>
      <c r="G145" s="73" t="s">
        <v>636</v>
      </c>
      <c r="H145" s="85"/>
      <c r="I145" s="85"/>
      <c r="J145" s="45"/>
      <c r="K145" s="45"/>
      <c r="L145" s="102"/>
      <c r="M145" s="102"/>
      <c r="N145" s="102"/>
      <c r="O145" s="159"/>
      <c r="P145" s="7"/>
    </row>
    <row r="146" spans="1:16" s="36" customFormat="1" ht="45" hidden="1">
      <c r="A146" s="7"/>
      <c r="B146" s="168"/>
      <c r="C146" s="33"/>
      <c r="D146" s="34"/>
      <c r="E146" s="55" t="s">
        <v>637</v>
      </c>
      <c r="F146" s="73" t="s">
        <v>178</v>
      </c>
      <c r="G146" s="73" t="s">
        <v>638</v>
      </c>
      <c r="H146" s="85"/>
      <c r="I146" s="85"/>
      <c r="J146" s="45"/>
      <c r="K146" s="45"/>
      <c r="L146" s="102"/>
      <c r="M146" s="102"/>
      <c r="N146" s="102"/>
      <c r="O146" s="159"/>
      <c r="P146" s="7"/>
    </row>
    <row r="147" spans="1:16" s="36" customFormat="1" ht="90" hidden="1">
      <c r="A147" s="7"/>
      <c r="B147" s="168"/>
      <c r="C147" s="33"/>
      <c r="D147" s="34"/>
      <c r="E147" s="55" t="s">
        <v>185</v>
      </c>
      <c r="F147" s="73" t="s">
        <v>446</v>
      </c>
      <c r="G147" s="73" t="s">
        <v>186</v>
      </c>
      <c r="H147" s="85"/>
      <c r="I147" s="85"/>
      <c r="J147" s="45"/>
      <c r="K147" s="45"/>
      <c r="L147" s="102"/>
      <c r="M147" s="102"/>
      <c r="N147" s="102"/>
      <c r="O147" s="159"/>
      <c r="P147" s="7"/>
    </row>
    <row r="148" spans="1:16" s="36" customFormat="1" ht="67.5" hidden="1">
      <c r="A148" s="7"/>
      <c r="B148" s="168"/>
      <c r="C148" s="33"/>
      <c r="D148" s="34"/>
      <c r="E148" s="55" t="s">
        <v>187</v>
      </c>
      <c r="F148" s="73" t="s">
        <v>178</v>
      </c>
      <c r="G148" s="73" t="s">
        <v>188</v>
      </c>
      <c r="H148" s="85"/>
      <c r="I148" s="85"/>
      <c r="J148" s="45"/>
      <c r="K148" s="45"/>
      <c r="L148" s="102"/>
      <c r="M148" s="102"/>
      <c r="N148" s="102"/>
      <c r="O148" s="159"/>
      <c r="P148" s="7"/>
    </row>
    <row r="149" spans="1:16" s="36" customFormat="1" ht="45" hidden="1">
      <c r="A149" s="7"/>
      <c r="B149" s="168"/>
      <c r="C149" s="33"/>
      <c r="D149" s="34"/>
      <c r="E149" s="55" t="s">
        <v>189</v>
      </c>
      <c r="F149" s="73" t="s">
        <v>178</v>
      </c>
      <c r="G149" s="73" t="s">
        <v>190</v>
      </c>
      <c r="H149" s="85"/>
      <c r="I149" s="85"/>
      <c r="J149" s="45"/>
      <c r="K149" s="45"/>
      <c r="L149" s="102"/>
      <c r="M149" s="102"/>
      <c r="N149" s="102"/>
      <c r="O149" s="159"/>
      <c r="P149" s="7"/>
    </row>
    <row r="150" spans="1:16" s="36" customFormat="1" ht="56.25" hidden="1">
      <c r="A150" s="7"/>
      <c r="B150" s="168"/>
      <c r="C150" s="33"/>
      <c r="D150" s="34"/>
      <c r="E150" s="55" t="s">
        <v>639</v>
      </c>
      <c r="F150" s="73" t="s">
        <v>178</v>
      </c>
      <c r="G150" s="73" t="s">
        <v>190</v>
      </c>
      <c r="H150" s="85"/>
      <c r="I150" s="85"/>
      <c r="J150" s="45"/>
      <c r="K150" s="45"/>
      <c r="L150" s="102"/>
      <c r="M150" s="102"/>
      <c r="N150" s="102"/>
      <c r="O150" s="159"/>
      <c r="P150" s="7"/>
    </row>
    <row r="151" spans="1:16" s="36" customFormat="1" ht="78.75" hidden="1">
      <c r="A151" s="7"/>
      <c r="B151" s="168"/>
      <c r="C151" s="33"/>
      <c r="D151" s="34"/>
      <c r="E151" s="55" t="s">
        <v>191</v>
      </c>
      <c r="F151" s="73" t="s">
        <v>178</v>
      </c>
      <c r="G151" s="73" t="s">
        <v>192</v>
      </c>
      <c r="H151" s="85"/>
      <c r="I151" s="85"/>
      <c r="J151" s="45"/>
      <c r="K151" s="45"/>
      <c r="L151" s="102"/>
      <c r="M151" s="102"/>
      <c r="N151" s="102"/>
      <c r="O151" s="159"/>
      <c r="P151" s="7"/>
    </row>
    <row r="152" spans="1:16" s="36" customFormat="1" ht="101.25" hidden="1">
      <c r="A152" s="7"/>
      <c r="B152" s="168"/>
      <c r="C152" s="33"/>
      <c r="D152" s="34"/>
      <c r="E152" s="55" t="s">
        <v>194</v>
      </c>
      <c r="F152" s="73" t="s">
        <v>152</v>
      </c>
      <c r="G152" s="73" t="s">
        <v>195</v>
      </c>
      <c r="H152" s="85"/>
      <c r="I152" s="85"/>
      <c r="J152" s="45"/>
      <c r="K152" s="45"/>
      <c r="L152" s="102"/>
      <c r="M152" s="102"/>
      <c r="N152" s="102"/>
      <c r="O152" s="159"/>
      <c r="P152" s="7"/>
    </row>
    <row r="153" spans="1:16" s="36" customFormat="1" ht="112.5" hidden="1">
      <c r="A153" s="7"/>
      <c r="B153" s="168"/>
      <c r="C153" s="33"/>
      <c r="D153" s="34"/>
      <c r="E153" s="55" t="s">
        <v>198</v>
      </c>
      <c r="F153" s="73" t="s">
        <v>152</v>
      </c>
      <c r="G153" s="73" t="s">
        <v>199</v>
      </c>
      <c r="H153" s="85"/>
      <c r="I153" s="85"/>
      <c r="J153" s="45"/>
      <c r="K153" s="45"/>
      <c r="L153" s="102"/>
      <c r="M153" s="102"/>
      <c r="N153" s="102"/>
      <c r="O153" s="159"/>
      <c r="P153" s="7"/>
    </row>
    <row r="154" spans="1:16" hidden="1">
      <c r="A154" s="7"/>
      <c r="B154" s="163" t="s">
        <v>109</v>
      </c>
      <c r="C154" s="8"/>
      <c r="D154" s="9"/>
      <c r="E154" s="52"/>
      <c r="F154" s="70"/>
      <c r="G154" s="70"/>
      <c r="H154" s="86" t="s">
        <v>98</v>
      </c>
      <c r="I154" s="86" t="s">
        <v>75</v>
      </c>
      <c r="J154" s="87" t="s">
        <v>358</v>
      </c>
      <c r="K154" s="87" t="s">
        <v>114</v>
      </c>
      <c r="L154" s="103">
        <v>6.1</v>
      </c>
      <c r="M154" s="103">
        <v>0</v>
      </c>
      <c r="N154" s="103">
        <v>0</v>
      </c>
      <c r="O154" s="164">
        <v>0</v>
      </c>
      <c r="P154" s="7"/>
    </row>
    <row r="155" spans="1:16" hidden="1">
      <c r="A155" s="7"/>
      <c r="B155" s="163" t="s">
        <v>111</v>
      </c>
      <c r="C155" s="8"/>
      <c r="D155" s="9"/>
      <c r="E155" s="52"/>
      <c r="F155" s="70"/>
      <c r="G155" s="70"/>
      <c r="H155" s="130" t="s">
        <v>98</v>
      </c>
      <c r="I155" s="130" t="s">
        <v>75</v>
      </c>
      <c r="J155" s="131" t="s">
        <v>414</v>
      </c>
      <c r="K155" s="132">
        <v>611</v>
      </c>
      <c r="L155" s="133">
        <v>37869.4</v>
      </c>
      <c r="M155" s="106">
        <v>0</v>
      </c>
      <c r="N155" s="106">
        <v>0</v>
      </c>
      <c r="O155" s="134">
        <v>0</v>
      </c>
      <c r="P155" s="7"/>
    </row>
    <row r="156" spans="1:16" hidden="1">
      <c r="A156" s="7"/>
      <c r="B156" s="163" t="s">
        <v>111</v>
      </c>
      <c r="C156" s="8"/>
      <c r="D156" s="9"/>
      <c r="E156" s="52"/>
      <c r="F156" s="70"/>
      <c r="G156" s="70"/>
      <c r="H156" s="130" t="s">
        <v>98</v>
      </c>
      <c r="I156" s="130" t="s">
        <v>75</v>
      </c>
      <c r="J156" s="131" t="s">
        <v>414</v>
      </c>
      <c r="K156" s="132">
        <v>621</v>
      </c>
      <c r="L156" s="133">
        <v>15359.1</v>
      </c>
      <c r="M156" s="106">
        <v>0</v>
      </c>
      <c r="N156" s="106">
        <v>0</v>
      </c>
      <c r="O156" s="134">
        <v>0</v>
      </c>
      <c r="P156" s="7"/>
    </row>
    <row r="157" spans="1:16" hidden="1">
      <c r="A157" s="7"/>
      <c r="B157" s="163" t="s">
        <v>111</v>
      </c>
      <c r="C157" s="8"/>
      <c r="D157" s="9"/>
      <c r="E157" s="52"/>
      <c r="F157" s="70"/>
      <c r="G157" s="70"/>
      <c r="H157" s="130" t="s">
        <v>98</v>
      </c>
      <c r="I157" s="130" t="s">
        <v>75</v>
      </c>
      <c r="J157" s="131" t="s">
        <v>415</v>
      </c>
      <c r="K157" s="132">
        <v>611</v>
      </c>
      <c r="L157" s="133">
        <v>0</v>
      </c>
      <c r="M157" s="106">
        <v>66952.3</v>
      </c>
      <c r="N157" s="106">
        <v>67404.800000000003</v>
      </c>
      <c r="O157" s="134">
        <v>67875.399999999994</v>
      </c>
      <c r="P157" s="7"/>
    </row>
    <row r="158" spans="1:16" hidden="1">
      <c r="A158" s="7"/>
      <c r="B158" s="163" t="s">
        <v>111</v>
      </c>
      <c r="C158" s="8"/>
      <c r="D158" s="9"/>
      <c r="E158" s="52"/>
      <c r="F158" s="70"/>
      <c r="G158" s="70"/>
      <c r="H158" s="130" t="s">
        <v>98</v>
      </c>
      <c r="I158" s="130" t="s">
        <v>75</v>
      </c>
      <c r="J158" s="131" t="s">
        <v>415</v>
      </c>
      <c r="K158" s="132">
        <v>621</v>
      </c>
      <c r="L158" s="133">
        <v>0</v>
      </c>
      <c r="M158" s="106">
        <v>24791.1</v>
      </c>
      <c r="N158" s="106">
        <v>24970.7</v>
      </c>
      <c r="O158" s="134">
        <v>25157.599999999999</v>
      </c>
      <c r="P158" s="7"/>
    </row>
    <row r="159" spans="1:16" hidden="1">
      <c r="A159" s="7"/>
      <c r="B159" s="163" t="s">
        <v>111</v>
      </c>
      <c r="C159" s="8"/>
      <c r="D159" s="9"/>
      <c r="E159" s="52"/>
      <c r="F159" s="70"/>
      <c r="G159" s="70"/>
      <c r="H159" s="130" t="s">
        <v>98</v>
      </c>
      <c r="I159" s="130" t="s">
        <v>75</v>
      </c>
      <c r="J159" s="131" t="s">
        <v>416</v>
      </c>
      <c r="K159" s="132">
        <v>612</v>
      </c>
      <c r="L159" s="133">
        <v>8727</v>
      </c>
      <c r="M159" s="106">
        <v>0</v>
      </c>
      <c r="N159" s="106">
        <v>0</v>
      </c>
      <c r="O159" s="134">
        <v>0</v>
      </c>
      <c r="P159" s="7"/>
    </row>
    <row r="160" spans="1:16" hidden="1">
      <c r="A160" s="7"/>
      <c r="B160" s="163" t="s">
        <v>111</v>
      </c>
      <c r="C160" s="8"/>
      <c r="D160" s="9"/>
      <c r="E160" s="52"/>
      <c r="F160" s="70"/>
      <c r="G160" s="70"/>
      <c r="H160" s="130" t="s">
        <v>98</v>
      </c>
      <c r="I160" s="130" t="s">
        <v>75</v>
      </c>
      <c r="J160" s="131" t="s">
        <v>416</v>
      </c>
      <c r="K160" s="132">
        <v>622</v>
      </c>
      <c r="L160" s="133">
        <v>3164.8</v>
      </c>
      <c r="M160" s="106">
        <v>0</v>
      </c>
      <c r="N160" s="106">
        <v>0</v>
      </c>
      <c r="O160" s="134">
        <v>0</v>
      </c>
      <c r="P160" s="7"/>
    </row>
    <row r="161" spans="1:16" hidden="1">
      <c r="A161" s="7"/>
      <c r="B161" s="163" t="s">
        <v>111</v>
      </c>
      <c r="C161" s="8"/>
      <c r="D161" s="9"/>
      <c r="E161" s="52"/>
      <c r="F161" s="70"/>
      <c r="G161" s="70"/>
      <c r="H161" s="130" t="s">
        <v>98</v>
      </c>
      <c r="I161" s="130" t="s">
        <v>75</v>
      </c>
      <c r="J161" s="131" t="s">
        <v>417</v>
      </c>
      <c r="K161" s="132">
        <v>612</v>
      </c>
      <c r="L161" s="133">
        <v>0</v>
      </c>
      <c r="M161" s="106">
        <v>15768</v>
      </c>
      <c r="N161" s="106">
        <v>15768</v>
      </c>
      <c r="O161" s="134">
        <v>15768</v>
      </c>
      <c r="P161" s="7"/>
    </row>
    <row r="162" spans="1:16" hidden="1">
      <c r="A162" s="7"/>
      <c r="B162" s="163" t="s">
        <v>111</v>
      </c>
      <c r="C162" s="8"/>
      <c r="D162" s="9"/>
      <c r="E162" s="52"/>
      <c r="F162" s="70"/>
      <c r="G162" s="70"/>
      <c r="H162" s="130" t="s">
        <v>98</v>
      </c>
      <c r="I162" s="130" t="s">
        <v>75</v>
      </c>
      <c r="J162" s="131" t="s">
        <v>417</v>
      </c>
      <c r="K162" s="132">
        <v>622</v>
      </c>
      <c r="L162" s="133">
        <v>0</v>
      </c>
      <c r="M162" s="106">
        <v>6307.2</v>
      </c>
      <c r="N162" s="106">
        <v>6307.2</v>
      </c>
      <c r="O162" s="134">
        <v>6307.2</v>
      </c>
      <c r="P162" s="7"/>
    </row>
    <row r="163" spans="1:16" hidden="1">
      <c r="A163" s="7"/>
      <c r="B163" s="163" t="s">
        <v>111</v>
      </c>
      <c r="C163" s="8"/>
      <c r="D163" s="9"/>
      <c r="E163" s="52"/>
      <c r="F163" s="70"/>
      <c r="G163" s="70"/>
      <c r="H163" s="130" t="s">
        <v>98</v>
      </c>
      <c r="I163" s="130" t="s">
        <v>75</v>
      </c>
      <c r="J163" s="131" t="s">
        <v>418</v>
      </c>
      <c r="K163" s="132">
        <v>612</v>
      </c>
      <c r="L163" s="133">
        <v>576.1</v>
      </c>
      <c r="M163" s="106">
        <v>0</v>
      </c>
      <c r="N163" s="106">
        <v>0</v>
      </c>
      <c r="O163" s="134">
        <v>0</v>
      </c>
      <c r="P163" s="7"/>
    </row>
    <row r="164" spans="1:16" hidden="1">
      <c r="A164" s="7"/>
      <c r="B164" s="163" t="s">
        <v>111</v>
      </c>
      <c r="C164" s="8"/>
      <c r="D164" s="9"/>
      <c r="E164" s="52"/>
      <c r="F164" s="70"/>
      <c r="G164" s="70"/>
      <c r="H164" s="130" t="s">
        <v>98</v>
      </c>
      <c r="I164" s="130" t="s">
        <v>75</v>
      </c>
      <c r="J164" s="131" t="s">
        <v>418</v>
      </c>
      <c r="K164" s="132">
        <v>622</v>
      </c>
      <c r="L164" s="133">
        <v>1159</v>
      </c>
      <c r="M164" s="106">
        <v>0</v>
      </c>
      <c r="N164" s="106">
        <v>0</v>
      </c>
      <c r="O164" s="134">
        <v>0</v>
      </c>
      <c r="P164" s="7"/>
    </row>
    <row r="165" spans="1:16" hidden="1">
      <c r="A165" s="7"/>
      <c r="B165" s="163" t="s">
        <v>111</v>
      </c>
      <c r="C165" s="8"/>
      <c r="D165" s="9"/>
      <c r="E165" s="52"/>
      <c r="F165" s="70"/>
      <c r="G165" s="70"/>
      <c r="H165" s="130" t="s">
        <v>98</v>
      </c>
      <c r="I165" s="130" t="s">
        <v>75</v>
      </c>
      <c r="J165" s="131" t="s">
        <v>419</v>
      </c>
      <c r="K165" s="132">
        <v>612</v>
      </c>
      <c r="L165" s="133">
        <v>110</v>
      </c>
      <c r="M165" s="106">
        <v>0</v>
      </c>
      <c r="N165" s="106">
        <v>0</v>
      </c>
      <c r="O165" s="134">
        <v>0</v>
      </c>
      <c r="P165" s="7"/>
    </row>
    <row r="166" spans="1:16" hidden="1">
      <c r="A166" s="7"/>
      <c r="B166" s="163" t="s">
        <v>111</v>
      </c>
      <c r="C166" s="8"/>
      <c r="D166" s="9"/>
      <c r="E166" s="52"/>
      <c r="F166" s="70"/>
      <c r="G166" s="70"/>
      <c r="H166" s="130" t="s">
        <v>98</v>
      </c>
      <c r="I166" s="130" t="s">
        <v>75</v>
      </c>
      <c r="J166" s="131" t="s">
        <v>420</v>
      </c>
      <c r="K166" s="132">
        <v>465</v>
      </c>
      <c r="L166" s="133">
        <v>2465.1</v>
      </c>
      <c r="M166" s="106">
        <v>0</v>
      </c>
      <c r="N166" s="106">
        <v>0</v>
      </c>
      <c r="O166" s="134">
        <v>0</v>
      </c>
      <c r="P166" s="7"/>
    </row>
    <row r="167" spans="1:16" hidden="1">
      <c r="A167" s="7"/>
      <c r="B167" s="163" t="s">
        <v>111</v>
      </c>
      <c r="C167" s="8"/>
      <c r="D167" s="9"/>
      <c r="E167" s="52"/>
      <c r="F167" s="70"/>
      <c r="G167" s="70"/>
      <c r="H167" s="130" t="s">
        <v>98</v>
      </c>
      <c r="I167" s="130" t="s">
        <v>75</v>
      </c>
      <c r="J167" s="131" t="s">
        <v>420</v>
      </c>
      <c r="K167" s="132">
        <v>464</v>
      </c>
      <c r="L167" s="133">
        <v>1440.9</v>
      </c>
      <c r="M167" s="106">
        <v>0</v>
      </c>
      <c r="N167" s="106">
        <v>0</v>
      </c>
      <c r="O167" s="134">
        <v>0</v>
      </c>
      <c r="P167" s="7"/>
    </row>
    <row r="168" spans="1:16" hidden="1">
      <c r="A168" s="7"/>
      <c r="B168" s="163" t="s">
        <v>111</v>
      </c>
      <c r="C168" s="8"/>
      <c r="D168" s="9"/>
      <c r="E168" s="52"/>
      <c r="F168" s="70"/>
      <c r="G168" s="70"/>
      <c r="H168" s="130" t="s">
        <v>98</v>
      </c>
      <c r="I168" s="130" t="s">
        <v>75</v>
      </c>
      <c r="J168" s="131" t="s">
        <v>421</v>
      </c>
      <c r="K168" s="132">
        <v>612</v>
      </c>
      <c r="L168" s="133">
        <v>907.9</v>
      </c>
      <c r="M168" s="106">
        <v>0</v>
      </c>
      <c r="N168" s="106">
        <v>0</v>
      </c>
      <c r="O168" s="134">
        <v>0</v>
      </c>
      <c r="P168" s="7"/>
    </row>
    <row r="169" spans="1:16" hidden="1">
      <c r="A169" s="7"/>
      <c r="B169" s="163" t="s">
        <v>111</v>
      </c>
      <c r="C169" s="8"/>
      <c r="D169" s="9"/>
      <c r="E169" s="52"/>
      <c r="F169" s="70"/>
      <c r="G169" s="70"/>
      <c r="H169" s="130" t="s">
        <v>98</v>
      </c>
      <c r="I169" s="130" t="s">
        <v>75</v>
      </c>
      <c r="J169" s="131" t="s">
        <v>421</v>
      </c>
      <c r="K169" s="132">
        <v>622</v>
      </c>
      <c r="L169" s="133">
        <v>1020.8</v>
      </c>
      <c r="M169" s="106">
        <v>0</v>
      </c>
      <c r="N169" s="106">
        <v>0</v>
      </c>
      <c r="O169" s="134">
        <v>0</v>
      </c>
      <c r="P169" s="7"/>
    </row>
    <row r="170" spans="1:16" hidden="1">
      <c r="A170" s="7"/>
      <c r="B170" s="163" t="s">
        <v>111</v>
      </c>
      <c r="C170" s="8"/>
      <c r="D170" s="9"/>
      <c r="E170" s="52"/>
      <c r="F170" s="70"/>
      <c r="G170" s="70"/>
      <c r="H170" s="130" t="s">
        <v>98</v>
      </c>
      <c r="I170" s="130" t="s">
        <v>75</v>
      </c>
      <c r="J170" s="131" t="s">
        <v>422</v>
      </c>
      <c r="K170" s="132">
        <v>622</v>
      </c>
      <c r="L170" s="133">
        <v>150</v>
      </c>
      <c r="M170" s="106">
        <v>0</v>
      </c>
      <c r="N170" s="106">
        <v>0</v>
      </c>
      <c r="O170" s="134">
        <v>0</v>
      </c>
      <c r="P170" s="7"/>
    </row>
    <row r="171" spans="1:16" hidden="1">
      <c r="A171" s="7"/>
      <c r="B171" s="163" t="s">
        <v>111</v>
      </c>
      <c r="C171" s="8"/>
      <c r="D171" s="9"/>
      <c r="E171" s="52"/>
      <c r="F171" s="70"/>
      <c r="G171" s="70"/>
      <c r="H171" s="130" t="s">
        <v>98</v>
      </c>
      <c r="I171" s="130" t="s">
        <v>75</v>
      </c>
      <c r="J171" s="131" t="s">
        <v>423</v>
      </c>
      <c r="K171" s="132">
        <v>612</v>
      </c>
      <c r="L171" s="133">
        <v>720</v>
      </c>
      <c r="M171" s="106">
        <v>0</v>
      </c>
      <c r="N171" s="106">
        <v>0</v>
      </c>
      <c r="O171" s="134">
        <v>0</v>
      </c>
      <c r="P171" s="7"/>
    </row>
    <row r="172" spans="1:16" hidden="1">
      <c r="A172" s="7"/>
      <c r="B172" s="163" t="s">
        <v>111</v>
      </c>
      <c r="C172" s="8"/>
      <c r="D172" s="9"/>
      <c r="E172" s="52"/>
      <c r="F172" s="70"/>
      <c r="G172" s="70"/>
      <c r="H172" s="130" t="s">
        <v>98</v>
      </c>
      <c r="I172" s="130" t="s">
        <v>75</v>
      </c>
      <c r="J172" s="131" t="s">
        <v>423</v>
      </c>
      <c r="K172" s="132">
        <v>622</v>
      </c>
      <c r="L172" s="133">
        <v>216</v>
      </c>
      <c r="M172" s="106">
        <v>0</v>
      </c>
      <c r="N172" s="106">
        <v>0</v>
      </c>
      <c r="O172" s="134">
        <v>0</v>
      </c>
      <c r="P172" s="7"/>
    </row>
    <row r="173" spans="1:16" hidden="1">
      <c r="A173" s="7"/>
      <c r="B173" s="163" t="s">
        <v>111</v>
      </c>
      <c r="C173" s="8"/>
      <c r="D173" s="9"/>
      <c r="E173" s="52"/>
      <c r="F173" s="70"/>
      <c r="G173" s="70"/>
      <c r="H173" s="130" t="s">
        <v>98</v>
      </c>
      <c r="I173" s="130" t="s">
        <v>75</v>
      </c>
      <c r="J173" s="131" t="s">
        <v>653</v>
      </c>
      <c r="K173" s="132">
        <v>612</v>
      </c>
      <c r="L173" s="133">
        <v>0</v>
      </c>
      <c r="M173" s="106">
        <v>17420.099999999999</v>
      </c>
      <c r="N173" s="106">
        <v>17420.099999999999</v>
      </c>
      <c r="O173" s="134">
        <v>17420.099999999999</v>
      </c>
      <c r="P173" s="7"/>
    </row>
    <row r="174" spans="1:16" hidden="1">
      <c r="A174" s="7"/>
      <c r="B174" s="163" t="s">
        <v>111</v>
      </c>
      <c r="C174" s="8"/>
      <c r="D174" s="9"/>
      <c r="E174" s="52"/>
      <c r="F174" s="70"/>
      <c r="G174" s="70"/>
      <c r="H174" s="130" t="s">
        <v>98</v>
      </c>
      <c r="I174" s="130" t="s">
        <v>75</v>
      </c>
      <c r="J174" s="131" t="s">
        <v>653</v>
      </c>
      <c r="K174" s="132">
        <v>622</v>
      </c>
      <c r="L174" s="133">
        <v>0</v>
      </c>
      <c r="M174" s="106">
        <v>6655.7</v>
      </c>
      <c r="N174" s="106">
        <v>6655.7</v>
      </c>
      <c r="O174" s="134">
        <v>6655.7</v>
      </c>
      <c r="P174" s="7"/>
    </row>
    <row r="175" spans="1:16" hidden="1">
      <c r="A175" s="7"/>
      <c r="B175" s="163" t="s">
        <v>111</v>
      </c>
      <c r="C175" s="8"/>
      <c r="D175" s="9"/>
      <c r="E175" s="52"/>
      <c r="F175" s="70"/>
      <c r="G175" s="70"/>
      <c r="H175" s="130" t="s">
        <v>98</v>
      </c>
      <c r="I175" s="130" t="s">
        <v>75</v>
      </c>
      <c r="J175" s="131" t="s">
        <v>426</v>
      </c>
      <c r="K175" s="132">
        <v>612</v>
      </c>
      <c r="L175" s="133">
        <v>179.3</v>
      </c>
      <c r="M175" s="106">
        <v>0</v>
      </c>
      <c r="N175" s="106">
        <v>0</v>
      </c>
      <c r="O175" s="134">
        <v>0</v>
      </c>
      <c r="P175" s="7"/>
    </row>
    <row r="176" spans="1:16" hidden="1">
      <c r="A176" s="7"/>
      <c r="B176" s="163" t="s">
        <v>111</v>
      </c>
      <c r="C176" s="8"/>
      <c r="D176" s="9"/>
      <c r="E176" s="52"/>
      <c r="F176" s="70"/>
      <c r="G176" s="70"/>
      <c r="H176" s="130" t="s">
        <v>98</v>
      </c>
      <c r="I176" s="130" t="s">
        <v>75</v>
      </c>
      <c r="J176" s="131" t="s">
        <v>427</v>
      </c>
      <c r="K176" s="132">
        <v>612</v>
      </c>
      <c r="L176" s="133">
        <v>1234.0999999999999</v>
      </c>
      <c r="M176" s="106">
        <v>0</v>
      </c>
      <c r="N176" s="106">
        <v>0</v>
      </c>
      <c r="O176" s="134">
        <v>0</v>
      </c>
      <c r="P176" s="7"/>
    </row>
    <row r="177" spans="1:16" hidden="1">
      <c r="A177" s="7"/>
      <c r="B177" s="163" t="s">
        <v>111</v>
      </c>
      <c r="C177" s="8"/>
      <c r="D177" s="9"/>
      <c r="E177" s="52"/>
      <c r="F177" s="70"/>
      <c r="G177" s="70"/>
      <c r="H177" s="130" t="s">
        <v>98</v>
      </c>
      <c r="I177" s="130" t="s">
        <v>75</v>
      </c>
      <c r="J177" s="131" t="s">
        <v>427</v>
      </c>
      <c r="K177" s="132">
        <v>622</v>
      </c>
      <c r="L177" s="133">
        <v>691.5</v>
      </c>
      <c r="M177" s="106">
        <v>0</v>
      </c>
      <c r="N177" s="106">
        <v>0</v>
      </c>
      <c r="O177" s="134">
        <v>0</v>
      </c>
      <c r="P177" s="7"/>
    </row>
    <row r="178" spans="1:16" hidden="1">
      <c r="A178" s="7"/>
      <c r="B178" s="163" t="s">
        <v>111</v>
      </c>
      <c r="C178" s="8"/>
      <c r="D178" s="9"/>
      <c r="E178" s="52"/>
      <c r="F178" s="70"/>
      <c r="G178" s="70"/>
      <c r="H178" s="130" t="s">
        <v>98</v>
      </c>
      <c r="I178" s="130" t="s">
        <v>75</v>
      </c>
      <c r="J178" s="131" t="s">
        <v>428</v>
      </c>
      <c r="K178" s="132">
        <v>612</v>
      </c>
      <c r="L178" s="133">
        <v>0</v>
      </c>
      <c r="M178" s="106">
        <v>2835.2</v>
      </c>
      <c r="N178" s="106">
        <v>2835.2</v>
      </c>
      <c r="O178" s="134">
        <v>2835.2</v>
      </c>
      <c r="P178" s="7"/>
    </row>
    <row r="179" spans="1:16" hidden="1">
      <c r="A179" s="7"/>
      <c r="B179" s="163" t="s">
        <v>111</v>
      </c>
      <c r="C179" s="8"/>
      <c r="D179" s="9"/>
      <c r="E179" s="52"/>
      <c r="F179" s="70"/>
      <c r="G179" s="70"/>
      <c r="H179" s="130" t="s">
        <v>98</v>
      </c>
      <c r="I179" s="130" t="s">
        <v>75</v>
      </c>
      <c r="J179" s="131" t="s">
        <v>428</v>
      </c>
      <c r="K179" s="132">
        <v>622</v>
      </c>
      <c r="L179" s="133">
        <v>0</v>
      </c>
      <c r="M179" s="106">
        <v>5459.5</v>
      </c>
      <c r="N179" s="106">
        <v>5459.5</v>
      </c>
      <c r="O179" s="134">
        <v>5459.5</v>
      </c>
      <c r="P179" s="7"/>
    </row>
    <row r="180" spans="1:16" hidden="1">
      <c r="A180" s="7"/>
      <c r="B180" s="163" t="s">
        <v>111</v>
      </c>
      <c r="C180" s="8"/>
      <c r="D180" s="9"/>
      <c r="E180" s="52"/>
      <c r="F180" s="70"/>
      <c r="G180" s="70"/>
      <c r="H180" s="130" t="s">
        <v>98</v>
      </c>
      <c r="I180" s="130" t="s">
        <v>75</v>
      </c>
      <c r="J180" s="131" t="s">
        <v>429</v>
      </c>
      <c r="K180" s="132">
        <v>465</v>
      </c>
      <c r="L180" s="133">
        <v>1427.9</v>
      </c>
      <c r="M180" s="106">
        <v>0</v>
      </c>
      <c r="N180" s="106">
        <v>0</v>
      </c>
      <c r="O180" s="134">
        <v>0</v>
      </c>
      <c r="P180" s="7"/>
    </row>
    <row r="181" spans="1:16" hidden="1">
      <c r="A181" s="7"/>
      <c r="B181" s="163" t="s">
        <v>111</v>
      </c>
      <c r="C181" s="8"/>
      <c r="D181" s="9"/>
      <c r="E181" s="52"/>
      <c r="F181" s="70"/>
      <c r="G181" s="70"/>
      <c r="H181" s="130" t="s">
        <v>98</v>
      </c>
      <c r="I181" s="130" t="s">
        <v>75</v>
      </c>
      <c r="J181" s="131" t="s">
        <v>430</v>
      </c>
      <c r="K181" s="132">
        <v>612</v>
      </c>
      <c r="L181" s="133">
        <v>919.7</v>
      </c>
      <c r="M181" s="106">
        <v>0</v>
      </c>
      <c r="N181" s="106">
        <v>0</v>
      </c>
      <c r="O181" s="134">
        <v>0</v>
      </c>
      <c r="P181" s="7"/>
    </row>
    <row r="182" spans="1:16" hidden="1">
      <c r="A182" s="7"/>
      <c r="B182" s="163" t="s">
        <v>111</v>
      </c>
      <c r="C182" s="8"/>
      <c r="D182" s="9"/>
      <c r="E182" s="52"/>
      <c r="F182" s="70"/>
      <c r="G182" s="70"/>
      <c r="H182" s="130" t="s">
        <v>98</v>
      </c>
      <c r="I182" s="130" t="s">
        <v>75</v>
      </c>
      <c r="J182" s="131" t="s">
        <v>430</v>
      </c>
      <c r="K182" s="132">
        <v>622</v>
      </c>
      <c r="L182" s="133">
        <v>817.4</v>
      </c>
      <c r="M182" s="106">
        <v>0</v>
      </c>
      <c r="N182" s="106">
        <v>0</v>
      </c>
      <c r="O182" s="134">
        <v>0</v>
      </c>
      <c r="P182" s="7"/>
    </row>
    <row r="183" spans="1:16" hidden="1">
      <c r="A183" s="7"/>
      <c r="B183" s="163" t="s">
        <v>111</v>
      </c>
      <c r="C183" s="8"/>
      <c r="D183" s="9"/>
      <c r="E183" s="52"/>
      <c r="F183" s="70"/>
      <c r="G183" s="70"/>
      <c r="H183" s="130" t="s">
        <v>98</v>
      </c>
      <c r="I183" s="130" t="s">
        <v>75</v>
      </c>
      <c r="J183" s="131" t="s">
        <v>431</v>
      </c>
      <c r="K183" s="132">
        <v>612</v>
      </c>
      <c r="L183" s="133">
        <v>101.9</v>
      </c>
      <c r="M183" s="106">
        <v>0</v>
      </c>
      <c r="N183" s="106">
        <v>0</v>
      </c>
      <c r="O183" s="134">
        <v>0</v>
      </c>
      <c r="P183" s="7"/>
    </row>
    <row r="184" spans="1:16" hidden="1">
      <c r="A184" s="7"/>
      <c r="B184" s="163" t="s">
        <v>111</v>
      </c>
      <c r="C184" s="8"/>
      <c r="D184" s="9"/>
      <c r="E184" s="52"/>
      <c r="F184" s="70"/>
      <c r="G184" s="70"/>
      <c r="H184" s="130" t="s">
        <v>98</v>
      </c>
      <c r="I184" s="130" t="s">
        <v>75</v>
      </c>
      <c r="J184" s="131" t="s">
        <v>432</v>
      </c>
      <c r="K184" s="132">
        <v>612</v>
      </c>
      <c r="L184" s="133">
        <v>0</v>
      </c>
      <c r="M184" s="106">
        <v>3973.6</v>
      </c>
      <c r="N184" s="106">
        <v>3973.6</v>
      </c>
      <c r="O184" s="134">
        <v>3973.6</v>
      </c>
      <c r="P184" s="7"/>
    </row>
    <row r="185" spans="1:16" hidden="1">
      <c r="A185" s="7"/>
      <c r="B185" s="163" t="s">
        <v>111</v>
      </c>
      <c r="C185" s="8"/>
      <c r="D185" s="9"/>
      <c r="E185" s="52"/>
      <c r="F185" s="70"/>
      <c r="G185" s="70"/>
      <c r="H185" s="130" t="s">
        <v>98</v>
      </c>
      <c r="I185" s="130" t="s">
        <v>75</v>
      </c>
      <c r="J185" s="131" t="s">
        <v>432</v>
      </c>
      <c r="K185" s="132">
        <v>622</v>
      </c>
      <c r="L185" s="133">
        <v>0</v>
      </c>
      <c r="M185" s="106">
        <v>1520.5</v>
      </c>
      <c r="N185" s="106">
        <v>1520.5</v>
      </c>
      <c r="O185" s="134">
        <v>1520.5</v>
      </c>
      <c r="P185" s="7"/>
    </row>
    <row r="186" spans="1:16" hidden="1">
      <c r="A186" s="7"/>
      <c r="B186" s="163" t="s">
        <v>111</v>
      </c>
      <c r="C186" s="8"/>
      <c r="D186" s="9"/>
      <c r="E186" s="52"/>
      <c r="F186" s="70"/>
      <c r="G186" s="70"/>
      <c r="H186" s="130" t="s">
        <v>98</v>
      </c>
      <c r="I186" s="130" t="s">
        <v>75</v>
      </c>
      <c r="J186" s="131" t="s">
        <v>433</v>
      </c>
      <c r="K186" s="132">
        <v>612</v>
      </c>
      <c r="L186" s="133">
        <v>266.5</v>
      </c>
      <c r="M186" s="106">
        <v>0</v>
      </c>
      <c r="N186" s="106">
        <v>0</v>
      </c>
      <c r="O186" s="134">
        <v>0</v>
      </c>
      <c r="P186" s="7"/>
    </row>
    <row r="187" spans="1:16" hidden="1">
      <c r="A187" s="7"/>
      <c r="B187" s="163" t="s">
        <v>111</v>
      </c>
      <c r="C187" s="8"/>
      <c r="D187" s="9"/>
      <c r="E187" s="52"/>
      <c r="F187" s="70"/>
      <c r="G187" s="70"/>
      <c r="H187" s="130" t="s">
        <v>98</v>
      </c>
      <c r="I187" s="130" t="s">
        <v>75</v>
      </c>
      <c r="J187" s="131" t="s">
        <v>433</v>
      </c>
      <c r="K187" s="132">
        <v>622</v>
      </c>
      <c r="L187" s="133">
        <v>204.5</v>
      </c>
      <c r="M187" s="106">
        <v>0</v>
      </c>
      <c r="N187" s="106">
        <v>0</v>
      </c>
      <c r="O187" s="134">
        <v>0</v>
      </c>
      <c r="P187" s="7"/>
    </row>
    <row r="188" spans="1:16" hidden="1">
      <c r="A188" s="7"/>
      <c r="B188" s="163" t="s">
        <v>111</v>
      </c>
      <c r="C188" s="8"/>
      <c r="D188" s="9"/>
      <c r="E188" s="52"/>
      <c r="F188" s="70"/>
      <c r="G188" s="70"/>
      <c r="H188" s="130" t="s">
        <v>98</v>
      </c>
      <c r="I188" s="130" t="s">
        <v>75</v>
      </c>
      <c r="J188" s="131" t="s">
        <v>434</v>
      </c>
      <c r="K188" s="132">
        <v>612</v>
      </c>
      <c r="L188" s="133">
        <v>3412</v>
      </c>
      <c r="M188" s="106">
        <v>0</v>
      </c>
      <c r="N188" s="106">
        <v>0</v>
      </c>
      <c r="O188" s="134">
        <v>0</v>
      </c>
      <c r="P188" s="7"/>
    </row>
    <row r="189" spans="1:16" hidden="1">
      <c r="A189" s="7"/>
      <c r="B189" s="163" t="s">
        <v>111</v>
      </c>
      <c r="C189" s="8"/>
      <c r="D189" s="9"/>
      <c r="E189" s="52"/>
      <c r="F189" s="70"/>
      <c r="G189" s="70"/>
      <c r="H189" s="130" t="s">
        <v>98</v>
      </c>
      <c r="I189" s="130" t="s">
        <v>75</v>
      </c>
      <c r="J189" s="131" t="s">
        <v>434</v>
      </c>
      <c r="K189" s="132">
        <v>622</v>
      </c>
      <c r="L189" s="133">
        <v>4593.6000000000004</v>
      </c>
      <c r="M189" s="106">
        <v>0</v>
      </c>
      <c r="N189" s="106">
        <v>0</v>
      </c>
      <c r="O189" s="134">
        <v>0</v>
      </c>
      <c r="P189" s="7"/>
    </row>
    <row r="190" spans="1:16" hidden="1">
      <c r="A190" s="7"/>
      <c r="B190" s="163" t="s">
        <v>111</v>
      </c>
      <c r="C190" s="8"/>
      <c r="D190" s="9"/>
      <c r="E190" s="52"/>
      <c r="F190" s="70"/>
      <c r="G190" s="70"/>
      <c r="H190" s="130" t="s">
        <v>98</v>
      </c>
      <c r="I190" s="130" t="s">
        <v>75</v>
      </c>
      <c r="J190" s="131" t="s">
        <v>435</v>
      </c>
      <c r="K190" s="132">
        <v>465</v>
      </c>
      <c r="L190" s="133">
        <v>377.6</v>
      </c>
      <c r="M190" s="106">
        <v>0</v>
      </c>
      <c r="N190" s="106">
        <v>0</v>
      </c>
      <c r="O190" s="134">
        <v>0</v>
      </c>
      <c r="P190" s="7"/>
    </row>
    <row r="191" spans="1:16" hidden="1">
      <c r="A191" s="7"/>
      <c r="B191" s="163" t="s">
        <v>111</v>
      </c>
      <c r="C191" s="8"/>
      <c r="D191" s="9"/>
      <c r="E191" s="52"/>
      <c r="F191" s="70"/>
      <c r="G191" s="70"/>
      <c r="H191" s="130" t="s">
        <v>98</v>
      </c>
      <c r="I191" s="130" t="s">
        <v>75</v>
      </c>
      <c r="J191" s="131" t="s">
        <v>295</v>
      </c>
      <c r="K191" s="132">
        <v>611</v>
      </c>
      <c r="L191" s="133">
        <v>4107.7</v>
      </c>
      <c r="M191" s="106">
        <v>0</v>
      </c>
      <c r="N191" s="106">
        <v>0</v>
      </c>
      <c r="O191" s="134">
        <v>0</v>
      </c>
      <c r="P191" s="7"/>
    </row>
    <row r="192" spans="1:16" hidden="1">
      <c r="A192" s="7"/>
      <c r="B192" s="163" t="s">
        <v>111</v>
      </c>
      <c r="C192" s="8"/>
      <c r="D192" s="9"/>
      <c r="E192" s="52"/>
      <c r="F192" s="70"/>
      <c r="G192" s="70"/>
      <c r="H192" s="130" t="s">
        <v>98</v>
      </c>
      <c r="I192" s="130" t="s">
        <v>75</v>
      </c>
      <c r="J192" s="131" t="s">
        <v>295</v>
      </c>
      <c r="K192" s="135">
        <v>621</v>
      </c>
      <c r="L192" s="136">
        <v>2207</v>
      </c>
      <c r="M192" s="106">
        <v>0</v>
      </c>
      <c r="N192" s="106">
        <v>0</v>
      </c>
      <c r="O192" s="134">
        <v>0</v>
      </c>
      <c r="P192" s="7"/>
    </row>
    <row r="193" spans="1:16" hidden="1">
      <c r="A193" s="7"/>
      <c r="B193" s="163" t="s">
        <v>111</v>
      </c>
      <c r="C193" s="8"/>
      <c r="D193" s="9"/>
      <c r="E193" s="52"/>
      <c r="F193" s="70"/>
      <c r="G193" s="70"/>
      <c r="H193" s="130" t="s">
        <v>98</v>
      </c>
      <c r="I193" s="130" t="s">
        <v>75</v>
      </c>
      <c r="J193" s="131" t="s">
        <v>436</v>
      </c>
      <c r="K193" s="135">
        <v>612</v>
      </c>
      <c r="L193" s="136">
        <v>1339.2</v>
      </c>
      <c r="M193" s="106">
        <v>0</v>
      </c>
      <c r="N193" s="106">
        <v>0</v>
      </c>
      <c r="O193" s="134">
        <v>0</v>
      </c>
      <c r="P193" s="7"/>
    </row>
    <row r="194" spans="1:16" hidden="1">
      <c r="A194" s="7"/>
      <c r="B194" s="163" t="s">
        <v>111</v>
      </c>
      <c r="C194" s="8"/>
      <c r="D194" s="9"/>
      <c r="E194" s="52"/>
      <c r="F194" s="70"/>
      <c r="G194" s="70"/>
      <c r="H194" s="130" t="s">
        <v>98</v>
      </c>
      <c r="I194" s="130" t="s">
        <v>75</v>
      </c>
      <c r="J194" s="131" t="s">
        <v>436</v>
      </c>
      <c r="K194" s="135">
        <v>622</v>
      </c>
      <c r="L194" s="136">
        <v>625</v>
      </c>
      <c r="M194" s="106">
        <v>0</v>
      </c>
      <c r="N194" s="106">
        <v>0</v>
      </c>
      <c r="O194" s="134">
        <v>0</v>
      </c>
      <c r="P194" s="7"/>
    </row>
    <row r="195" spans="1:16" hidden="1">
      <c r="A195" s="7"/>
      <c r="B195" s="163" t="s">
        <v>111</v>
      </c>
      <c r="C195" s="8"/>
      <c r="D195" s="9"/>
      <c r="E195" s="52"/>
      <c r="F195" s="70"/>
      <c r="G195" s="70"/>
      <c r="H195" s="130" t="s">
        <v>98</v>
      </c>
      <c r="I195" s="130" t="s">
        <v>75</v>
      </c>
      <c r="J195" s="131" t="s">
        <v>437</v>
      </c>
      <c r="K195" s="135">
        <v>622</v>
      </c>
      <c r="L195" s="136">
        <v>20</v>
      </c>
      <c r="M195" s="106">
        <v>0</v>
      </c>
      <c r="N195" s="106">
        <v>0</v>
      </c>
      <c r="O195" s="134">
        <v>0</v>
      </c>
      <c r="P195" s="7"/>
    </row>
    <row r="196" spans="1:16" hidden="1">
      <c r="A196" s="7"/>
      <c r="B196" s="163" t="s">
        <v>111</v>
      </c>
      <c r="C196" s="8"/>
      <c r="D196" s="9"/>
      <c r="E196" s="52"/>
      <c r="F196" s="70"/>
      <c r="G196" s="70"/>
      <c r="H196" s="130" t="s">
        <v>98</v>
      </c>
      <c r="I196" s="130" t="s">
        <v>75</v>
      </c>
      <c r="J196" s="131" t="s">
        <v>438</v>
      </c>
      <c r="K196" s="135">
        <v>612</v>
      </c>
      <c r="L196" s="136">
        <v>66</v>
      </c>
      <c r="M196" s="106">
        <v>0</v>
      </c>
      <c r="N196" s="106">
        <v>0</v>
      </c>
      <c r="O196" s="134">
        <v>0</v>
      </c>
      <c r="P196" s="7"/>
    </row>
    <row r="197" spans="1:16" hidden="1">
      <c r="A197" s="7"/>
      <c r="B197" s="163" t="s">
        <v>111</v>
      </c>
      <c r="C197" s="8"/>
      <c r="D197" s="9"/>
      <c r="E197" s="52"/>
      <c r="F197" s="70"/>
      <c r="G197" s="70"/>
      <c r="H197" s="130" t="s">
        <v>98</v>
      </c>
      <c r="I197" s="130" t="s">
        <v>75</v>
      </c>
      <c r="J197" s="131" t="s">
        <v>438</v>
      </c>
      <c r="K197" s="135">
        <v>622</v>
      </c>
      <c r="L197" s="136">
        <v>18</v>
      </c>
      <c r="M197" s="106">
        <v>0</v>
      </c>
      <c r="N197" s="106">
        <v>0</v>
      </c>
      <c r="O197" s="134">
        <v>0</v>
      </c>
      <c r="P197" s="7"/>
    </row>
    <row r="198" spans="1:16" hidden="1">
      <c r="A198" s="7"/>
      <c r="B198" s="163" t="s">
        <v>111</v>
      </c>
      <c r="C198" s="8"/>
      <c r="D198" s="9"/>
      <c r="E198" s="52"/>
      <c r="F198" s="70"/>
      <c r="G198" s="70"/>
      <c r="H198" s="130" t="s">
        <v>98</v>
      </c>
      <c r="I198" s="130" t="s">
        <v>75</v>
      </c>
      <c r="J198" s="131" t="s">
        <v>439</v>
      </c>
      <c r="K198" s="135">
        <v>465</v>
      </c>
      <c r="L198" s="136">
        <v>281.2</v>
      </c>
      <c r="M198" s="106">
        <v>0</v>
      </c>
      <c r="N198" s="106">
        <v>0</v>
      </c>
      <c r="O198" s="134">
        <v>0</v>
      </c>
      <c r="P198" s="7"/>
    </row>
    <row r="199" spans="1:16" hidden="1">
      <c r="A199" s="7"/>
      <c r="B199" s="163" t="s">
        <v>111</v>
      </c>
      <c r="C199" s="8"/>
      <c r="D199" s="9"/>
      <c r="E199" s="52"/>
      <c r="F199" s="70"/>
      <c r="G199" s="70"/>
      <c r="H199" s="130" t="s">
        <v>98</v>
      </c>
      <c r="I199" s="130" t="s">
        <v>75</v>
      </c>
      <c r="J199" s="131" t="s">
        <v>440</v>
      </c>
      <c r="K199" s="135">
        <v>465</v>
      </c>
      <c r="L199" s="136">
        <v>74</v>
      </c>
      <c r="M199" s="106">
        <v>0</v>
      </c>
      <c r="N199" s="106">
        <v>0</v>
      </c>
      <c r="O199" s="134">
        <v>0</v>
      </c>
      <c r="P199" s="7"/>
    </row>
    <row r="200" spans="1:16" hidden="1">
      <c r="A200" s="7"/>
      <c r="B200" s="163" t="s">
        <v>111</v>
      </c>
      <c r="C200" s="8"/>
      <c r="D200" s="9"/>
      <c r="E200" s="52"/>
      <c r="F200" s="70"/>
      <c r="G200" s="70"/>
      <c r="H200" s="130" t="s">
        <v>98</v>
      </c>
      <c r="I200" s="130" t="s">
        <v>75</v>
      </c>
      <c r="J200" s="131" t="s">
        <v>441</v>
      </c>
      <c r="K200" s="135">
        <v>612</v>
      </c>
      <c r="L200" s="136">
        <v>84.1</v>
      </c>
      <c r="M200" s="106">
        <v>0</v>
      </c>
      <c r="N200" s="106">
        <v>0</v>
      </c>
      <c r="O200" s="134">
        <v>0</v>
      </c>
      <c r="P200" s="7"/>
    </row>
    <row r="201" spans="1:16" hidden="1">
      <c r="A201" s="7"/>
      <c r="B201" s="163" t="s">
        <v>111</v>
      </c>
      <c r="C201" s="8"/>
      <c r="D201" s="9"/>
      <c r="E201" s="52"/>
      <c r="F201" s="70"/>
      <c r="G201" s="70"/>
      <c r="H201" s="130" t="s">
        <v>98</v>
      </c>
      <c r="I201" s="130" t="s">
        <v>75</v>
      </c>
      <c r="J201" s="131" t="s">
        <v>441</v>
      </c>
      <c r="K201" s="135">
        <v>622</v>
      </c>
      <c r="L201" s="136">
        <v>36.200000000000003</v>
      </c>
      <c r="M201" s="106">
        <v>0</v>
      </c>
      <c r="N201" s="106">
        <v>0</v>
      </c>
      <c r="O201" s="134">
        <v>0</v>
      </c>
      <c r="P201" s="7"/>
    </row>
    <row r="202" spans="1:16" hidden="1">
      <c r="A202" s="7"/>
      <c r="B202" s="163" t="s">
        <v>111</v>
      </c>
      <c r="C202" s="8"/>
      <c r="D202" s="9"/>
      <c r="E202" s="52"/>
      <c r="F202" s="70"/>
      <c r="G202" s="70"/>
      <c r="H202" s="130" t="s">
        <v>98</v>
      </c>
      <c r="I202" s="130" t="s">
        <v>92</v>
      </c>
      <c r="J202" s="131" t="s">
        <v>442</v>
      </c>
      <c r="K202" s="135">
        <v>622</v>
      </c>
      <c r="L202" s="136">
        <v>200</v>
      </c>
      <c r="M202" s="106">
        <v>0</v>
      </c>
      <c r="N202" s="106">
        <v>0</v>
      </c>
      <c r="O202" s="134">
        <v>0</v>
      </c>
      <c r="P202" s="7"/>
    </row>
    <row r="203" spans="1:16" hidden="1">
      <c r="A203" s="7"/>
      <c r="B203" s="163" t="s">
        <v>111</v>
      </c>
      <c r="C203" s="8"/>
      <c r="D203" s="9"/>
      <c r="E203" s="52"/>
      <c r="F203" s="70"/>
      <c r="G203" s="70"/>
      <c r="H203" s="130" t="s">
        <v>98</v>
      </c>
      <c r="I203" s="130" t="s">
        <v>92</v>
      </c>
      <c r="J203" s="131" t="s">
        <v>442</v>
      </c>
      <c r="K203" s="135">
        <v>612</v>
      </c>
      <c r="L203" s="136">
        <v>1858.5</v>
      </c>
      <c r="M203" s="106">
        <v>0</v>
      </c>
      <c r="N203" s="106">
        <v>0</v>
      </c>
      <c r="O203" s="134">
        <v>0</v>
      </c>
      <c r="P203" s="7"/>
    </row>
    <row r="204" spans="1:16" hidden="1">
      <c r="A204" s="7"/>
      <c r="B204" s="163" t="s">
        <v>111</v>
      </c>
      <c r="C204" s="8"/>
      <c r="D204" s="9"/>
      <c r="E204" s="52"/>
      <c r="F204" s="70"/>
      <c r="G204" s="70"/>
      <c r="H204" s="130" t="s">
        <v>98</v>
      </c>
      <c r="I204" s="130" t="s">
        <v>92</v>
      </c>
      <c r="J204" s="131" t="s">
        <v>443</v>
      </c>
      <c r="K204" s="135">
        <v>612</v>
      </c>
      <c r="L204" s="136">
        <v>487.3</v>
      </c>
      <c r="M204" s="106">
        <v>0</v>
      </c>
      <c r="N204" s="106">
        <v>0</v>
      </c>
      <c r="O204" s="134">
        <v>0</v>
      </c>
      <c r="P204" s="7"/>
    </row>
    <row r="205" spans="1:16" hidden="1">
      <c r="A205" s="7"/>
      <c r="B205" s="163" t="s">
        <v>111</v>
      </c>
      <c r="C205" s="8"/>
      <c r="D205" s="9"/>
      <c r="E205" s="52"/>
      <c r="F205" s="70"/>
      <c r="G205" s="70"/>
      <c r="H205" s="130" t="s">
        <v>98</v>
      </c>
      <c r="I205" s="130" t="s">
        <v>92</v>
      </c>
      <c r="J205" s="131" t="s">
        <v>423</v>
      </c>
      <c r="K205" s="135">
        <v>622</v>
      </c>
      <c r="L205" s="136">
        <v>1890</v>
      </c>
      <c r="M205" s="106">
        <v>0</v>
      </c>
      <c r="N205" s="106">
        <v>0</v>
      </c>
      <c r="O205" s="134">
        <v>0</v>
      </c>
      <c r="P205" s="7"/>
    </row>
    <row r="206" spans="1:16" hidden="1">
      <c r="A206" s="7"/>
      <c r="B206" s="163" t="s">
        <v>111</v>
      </c>
      <c r="C206" s="8"/>
      <c r="D206" s="9"/>
      <c r="E206" s="52"/>
      <c r="F206" s="70"/>
      <c r="G206" s="70"/>
      <c r="H206" s="130" t="s">
        <v>98</v>
      </c>
      <c r="I206" s="130" t="s">
        <v>92</v>
      </c>
      <c r="J206" s="131" t="s">
        <v>443</v>
      </c>
      <c r="K206" s="135">
        <v>622</v>
      </c>
      <c r="L206" s="136">
        <v>9</v>
      </c>
      <c r="M206" s="106">
        <v>0</v>
      </c>
      <c r="N206" s="106">
        <v>0</v>
      </c>
      <c r="O206" s="134">
        <v>0</v>
      </c>
      <c r="P206" s="7"/>
    </row>
    <row r="207" spans="1:16" ht="236.25" hidden="1">
      <c r="A207" s="7"/>
      <c r="B207" s="167"/>
      <c r="C207" s="27">
        <v>301010019</v>
      </c>
      <c r="D207" s="28" t="s">
        <v>50</v>
      </c>
      <c r="E207" s="53"/>
      <c r="F207" s="71"/>
      <c r="G207" s="71"/>
      <c r="H207" s="89"/>
      <c r="I207" s="89"/>
      <c r="J207" s="88"/>
      <c r="K207" s="88"/>
      <c r="L207" s="104">
        <f>L221+L222+L223+L224+L225+L226+L227+L228+L229+L230+L231+L232+L233+L234+L235+L236+L237+L238+L239+L240+L241+L242+L243+L244+L245+L246+L247+L248+L249+L250+L251+L252+L253+L254+L255+L256+L257+L258+L259+L260+L261+L262+L263+L264+L265+L266+L267</f>
        <v>86452.199999999983</v>
      </c>
      <c r="M207" s="104">
        <f>M221+M222+M223+M224+M225+M226+M227+M228+M229+M230+M231+M232+M233+M234+M235+M236+M237+M238+M239+M240+M241+M242+M243+M244+M245+M246+M247+M248+M249+M250+M251+M252+M253+M254+M255+M256+M257+M258+M259+M260+M261+M262+M263+M264+M265+M266+M267</f>
        <v>72566.5</v>
      </c>
      <c r="N207" s="104">
        <f>N221+N222+N223+N224+N225+N226+N227+N228+N229+N230+N231+N232+N233+N234+N235+N236+N237+N238+N239+N240+N241+N242+N243+N244+N245+N246+N247+N248+N249+N250+N251+N252+N253+N254+N255+N256+N257+N258+N259+N260+N261+N262+N263+N264+N265+N266+N267</f>
        <v>68314.5</v>
      </c>
      <c r="O207" s="157">
        <f>O221+O222+O223+O224+O225+O226+O227+O228+O229+O230+O231+O232+O233+O234+O235+O236+O237+O238+O239+O240+O241+O242+O243+O244+O245+O246+O247+O248+O249+O250+O251+O252+O253+O254+O255+O256+O257+O258+O259+O260+O261+O262+O263+O264+O265+O266+O267</f>
        <v>69328.200000000012</v>
      </c>
      <c r="P207" s="7"/>
    </row>
    <row r="208" spans="1:16" s="36" customFormat="1" ht="56.25" hidden="1">
      <c r="A208" s="7"/>
      <c r="B208" s="168"/>
      <c r="C208" s="33"/>
      <c r="D208" s="34"/>
      <c r="E208" s="55" t="s">
        <v>177</v>
      </c>
      <c r="F208" s="73" t="s">
        <v>178</v>
      </c>
      <c r="G208" s="73" t="s">
        <v>636</v>
      </c>
      <c r="H208" s="85"/>
      <c r="I208" s="85"/>
      <c r="J208" s="45"/>
      <c r="K208" s="45"/>
      <c r="L208" s="102"/>
      <c r="M208" s="102"/>
      <c r="N208" s="102"/>
      <c r="O208" s="159"/>
      <c r="P208" s="7"/>
    </row>
    <row r="209" spans="1:16" s="36" customFormat="1" ht="236.25" hidden="1">
      <c r="A209" s="7"/>
      <c r="B209" s="168"/>
      <c r="C209" s="33"/>
      <c r="D209" s="34"/>
      <c r="E209" s="55" t="s">
        <v>183</v>
      </c>
      <c r="F209" s="73" t="s">
        <v>446</v>
      </c>
      <c r="G209" s="73" t="s">
        <v>184</v>
      </c>
      <c r="H209" s="85"/>
      <c r="I209" s="85"/>
      <c r="J209" s="45"/>
      <c r="K209" s="45"/>
      <c r="L209" s="102"/>
      <c r="M209" s="102"/>
      <c r="N209" s="102"/>
      <c r="O209" s="159"/>
      <c r="P209" s="7"/>
    </row>
    <row r="210" spans="1:16" s="36" customFormat="1" ht="78.75" hidden="1">
      <c r="A210" s="7"/>
      <c r="B210" s="168"/>
      <c r="C210" s="33"/>
      <c r="D210" s="34"/>
      <c r="E210" s="55" t="s">
        <v>445</v>
      </c>
      <c r="F210" s="73" t="s">
        <v>446</v>
      </c>
      <c r="G210" s="73" t="s">
        <v>447</v>
      </c>
      <c r="H210" s="85"/>
      <c r="I210" s="85"/>
      <c r="J210" s="45"/>
      <c r="K210" s="45"/>
      <c r="L210" s="102"/>
      <c r="M210" s="102"/>
      <c r="N210" s="102"/>
      <c r="O210" s="159"/>
      <c r="P210" s="7"/>
    </row>
    <row r="211" spans="1:16" s="36" customFormat="1" ht="90" hidden="1">
      <c r="A211" s="7"/>
      <c r="B211" s="168"/>
      <c r="C211" s="33"/>
      <c r="D211" s="34"/>
      <c r="E211" s="55" t="s">
        <v>185</v>
      </c>
      <c r="F211" s="73" t="s">
        <v>446</v>
      </c>
      <c r="G211" s="73" t="s">
        <v>186</v>
      </c>
      <c r="H211" s="85"/>
      <c r="I211" s="85"/>
      <c r="J211" s="45"/>
      <c r="K211" s="45"/>
      <c r="L211" s="102"/>
      <c r="M211" s="102"/>
      <c r="N211" s="102"/>
      <c r="O211" s="159"/>
      <c r="P211" s="7"/>
    </row>
    <row r="212" spans="1:16" s="36" customFormat="1" ht="67.5" hidden="1">
      <c r="A212" s="7"/>
      <c r="B212" s="168"/>
      <c r="C212" s="33"/>
      <c r="D212" s="34"/>
      <c r="E212" s="55" t="s">
        <v>187</v>
      </c>
      <c r="F212" s="73" t="s">
        <v>178</v>
      </c>
      <c r="G212" s="73" t="s">
        <v>188</v>
      </c>
      <c r="H212" s="85"/>
      <c r="I212" s="85"/>
      <c r="J212" s="45"/>
      <c r="K212" s="45"/>
      <c r="L212" s="102"/>
      <c r="M212" s="102"/>
      <c r="N212" s="102"/>
      <c r="O212" s="159"/>
      <c r="P212" s="7"/>
    </row>
    <row r="213" spans="1:16" s="36" customFormat="1" ht="45" hidden="1">
      <c r="A213" s="7"/>
      <c r="B213" s="168"/>
      <c r="C213" s="33"/>
      <c r="D213" s="34"/>
      <c r="E213" s="55" t="s">
        <v>189</v>
      </c>
      <c r="F213" s="73" t="s">
        <v>178</v>
      </c>
      <c r="G213" s="73" t="s">
        <v>190</v>
      </c>
      <c r="H213" s="85"/>
      <c r="I213" s="85"/>
      <c r="J213" s="45"/>
      <c r="K213" s="45"/>
      <c r="L213" s="102"/>
      <c r="M213" s="102"/>
      <c r="N213" s="102"/>
      <c r="O213" s="159"/>
      <c r="P213" s="7"/>
    </row>
    <row r="214" spans="1:16" s="36" customFormat="1" ht="56.25" hidden="1">
      <c r="A214" s="7"/>
      <c r="B214" s="168"/>
      <c r="C214" s="33"/>
      <c r="D214" s="34"/>
      <c r="E214" s="55" t="s">
        <v>639</v>
      </c>
      <c r="F214" s="73" t="s">
        <v>178</v>
      </c>
      <c r="G214" s="73" t="s">
        <v>190</v>
      </c>
      <c r="H214" s="85"/>
      <c r="I214" s="85"/>
      <c r="J214" s="45"/>
      <c r="K214" s="45"/>
      <c r="L214" s="102"/>
      <c r="M214" s="102"/>
      <c r="N214" s="102"/>
      <c r="O214" s="159"/>
      <c r="P214" s="7"/>
    </row>
    <row r="215" spans="1:16" s="36" customFormat="1" ht="101.25" hidden="1">
      <c r="A215" s="7"/>
      <c r="B215" s="168"/>
      <c r="C215" s="33"/>
      <c r="D215" s="34"/>
      <c r="E215" s="55" t="s">
        <v>194</v>
      </c>
      <c r="F215" s="73" t="s">
        <v>152</v>
      </c>
      <c r="G215" s="73" t="s">
        <v>195</v>
      </c>
      <c r="H215" s="85"/>
      <c r="I215" s="85"/>
      <c r="J215" s="45"/>
      <c r="K215" s="45"/>
      <c r="L215" s="102"/>
      <c r="M215" s="102"/>
      <c r="N215" s="102"/>
      <c r="O215" s="159"/>
      <c r="P215" s="7"/>
    </row>
    <row r="216" spans="1:16" s="36" customFormat="1" ht="112.5" hidden="1">
      <c r="A216" s="7"/>
      <c r="B216" s="168"/>
      <c r="C216" s="33"/>
      <c r="D216" s="34"/>
      <c r="E216" s="55" t="s">
        <v>198</v>
      </c>
      <c r="F216" s="73" t="s">
        <v>152</v>
      </c>
      <c r="G216" s="73" t="s">
        <v>199</v>
      </c>
      <c r="H216" s="85"/>
      <c r="I216" s="85"/>
      <c r="J216" s="45"/>
      <c r="K216" s="45"/>
      <c r="L216" s="102"/>
      <c r="M216" s="102"/>
      <c r="N216" s="102"/>
      <c r="O216" s="159"/>
      <c r="P216" s="7"/>
    </row>
    <row r="217" spans="1:16" s="36" customFormat="1" ht="225" hidden="1">
      <c r="A217" s="7"/>
      <c r="B217" s="168"/>
      <c r="C217" s="33"/>
      <c r="D217" s="34"/>
      <c r="E217" s="55" t="s">
        <v>654</v>
      </c>
      <c r="F217" s="73" t="s">
        <v>152</v>
      </c>
      <c r="G217" s="73" t="s">
        <v>655</v>
      </c>
      <c r="H217" s="85"/>
      <c r="I217" s="85"/>
      <c r="J217" s="45"/>
      <c r="K217" s="45"/>
      <c r="L217" s="102"/>
      <c r="M217" s="102"/>
      <c r="N217" s="102"/>
      <c r="O217" s="159"/>
      <c r="P217" s="7"/>
    </row>
    <row r="218" spans="1:16" s="36" customFormat="1" ht="101.25" hidden="1">
      <c r="A218" s="7"/>
      <c r="B218" s="168"/>
      <c r="C218" s="33"/>
      <c r="D218" s="34"/>
      <c r="E218" s="55" t="s">
        <v>656</v>
      </c>
      <c r="F218" s="73" t="s">
        <v>152</v>
      </c>
      <c r="G218" s="73" t="s">
        <v>657</v>
      </c>
      <c r="H218" s="85"/>
      <c r="I218" s="85"/>
      <c r="J218" s="45"/>
      <c r="K218" s="45"/>
      <c r="L218" s="102"/>
      <c r="M218" s="102"/>
      <c r="N218" s="102"/>
      <c r="O218" s="159"/>
      <c r="P218" s="7"/>
    </row>
    <row r="219" spans="1:16" s="36" customFormat="1" ht="236.25" hidden="1">
      <c r="A219" s="7"/>
      <c r="B219" s="168"/>
      <c r="C219" s="33"/>
      <c r="D219" s="34"/>
      <c r="E219" s="55" t="s">
        <v>658</v>
      </c>
      <c r="F219" s="73" t="s">
        <v>152</v>
      </c>
      <c r="G219" s="73" t="s">
        <v>659</v>
      </c>
      <c r="H219" s="85"/>
      <c r="I219" s="85"/>
      <c r="J219" s="45"/>
      <c r="K219" s="45"/>
      <c r="L219" s="102"/>
      <c r="M219" s="102"/>
      <c r="N219" s="102"/>
      <c r="O219" s="159"/>
      <c r="P219" s="7"/>
    </row>
    <row r="220" spans="1:16" s="36" customFormat="1" ht="78.75" hidden="1">
      <c r="A220" s="7"/>
      <c r="B220" s="168"/>
      <c r="C220" s="33"/>
      <c r="D220" s="34"/>
      <c r="E220" s="55" t="s">
        <v>640</v>
      </c>
      <c r="F220" s="73" t="s">
        <v>152</v>
      </c>
      <c r="G220" s="73" t="s">
        <v>641</v>
      </c>
      <c r="H220" s="85"/>
      <c r="I220" s="85"/>
      <c r="J220" s="45"/>
      <c r="K220" s="45"/>
      <c r="L220" s="102"/>
      <c r="M220" s="102"/>
      <c r="N220" s="102"/>
      <c r="O220" s="159"/>
      <c r="P220" s="7"/>
    </row>
    <row r="221" spans="1:16" s="36" customFormat="1" hidden="1">
      <c r="A221" s="7"/>
      <c r="B221" s="163" t="s">
        <v>111</v>
      </c>
      <c r="C221" s="33"/>
      <c r="D221" s="34"/>
      <c r="E221" s="55"/>
      <c r="F221" s="73"/>
      <c r="G221" s="73"/>
      <c r="H221" s="130" t="s">
        <v>98</v>
      </c>
      <c r="I221" s="130" t="s">
        <v>76</v>
      </c>
      <c r="J221" s="131" t="s">
        <v>425</v>
      </c>
      <c r="K221" s="132">
        <v>612</v>
      </c>
      <c r="L221" s="133">
        <v>306.39999999999998</v>
      </c>
      <c r="M221" s="106">
        <v>0</v>
      </c>
      <c r="N221" s="106">
        <v>0</v>
      </c>
      <c r="O221" s="134">
        <v>0</v>
      </c>
      <c r="P221" s="7"/>
    </row>
    <row r="222" spans="1:16" s="36" customFormat="1" hidden="1">
      <c r="A222" s="7"/>
      <c r="B222" s="163" t="s">
        <v>111</v>
      </c>
      <c r="C222" s="33"/>
      <c r="D222" s="34"/>
      <c r="E222" s="55"/>
      <c r="F222" s="73"/>
      <c r="G222" s="73"/>
      <c r="H222" s="130" t="s">
        <v>98</v>
      </c>
      <c r="I222" s="130" t="s">
        <v>76</v>
      </c>
      <c r="J222" s="131" t="s">
        <v>426</v>
      </c>
      <c r="K222" s="132">
        <v>612</v>
      </c>
      <c r="L222" s="133">
        <v>220.1</v>
      </c>
      <c r="M222" s="106">
        <v>0</v>
      </c>
      <c r="N222" s="106">
        <v>0</v>
      </c>
      <c r="O222" s="134">
        <v>0</v>
      </c>
      <c r="P222" s="7"/>
    </row>
    <row r="223" spans="1:16" s="36" customFormat="1" hidden="1">
      <c r="A223" s="7"/>
      <c r="B223" s="163" t="s">
        <v>111</v>
      </c>
      <c r="C223" s="33"/>
      <c r="D223" s="34"/>
      <c r="E223" s="55"/>
      <c r="F223" s="73"/>
      <c r="G223" s="73"/>
      <c r="H223" s="130" t="s">
        <v>98</v>
      </c>
      <c r="I223" s="130" t="s">
        <v>76</v>
      </c>
      <c r="J223" s="131" t="s">
        <v>448</v>
      </c>
      <c r="K223" s="132">
        <v>612</v>
      </c>
      <c r="L223" s="133">
        <v>0</v>
      </c>
      <c r="M223" s="106">
        <v>3123</v>
      </c>
      <c r="N223" s="106">
        <v>0</v>
      </c>
      <c r="O223" s="134">
        <v>0</v>
      </c>
      <c r="P223" s="7"/>
    </row>
    <row r="224" spans="1:16" s="36" customFormat="1" hidden="1">
      <c r="A224" s="7"/>
      <c r="B224" s="163" t="s">
        <v>111</v>
      </c>
      <c r="C224" s="33"/>
      <c r="D224" s="34"/>
      <c r="E224" s="55"/>
      <c r="F224" s="73"/>
      <c r="G224" s="73"/>
      <c r="H224" s="130" t="s">
        <v>98</v>
      </c>
      <c r="I224" s="130" t="s">
        <v>76</v>
      </c>
      <c r="J224" s="131" t="s">
        <v>449</v>
      </c>
      <c r="K224" s="132">
        <v>612</v>
      </c>
      <c r="L224" s="133">
        <v>1851.9</v>
      </c>
      <c r="M224" s="106">
        <v>0</v>
      </c>
      <c r="N224" s="106">
        <v>0</v>
      </c>
      <c r="O224" s="134">
        <v>0</v>
      </c>
      <c r="P224" s="7"/>
    </row>
    <row r="225" spans="1:16" s="36" customFormat="1" hidden="1">
      <c r="A225" s="7"/>
      <c r="B225" s="163" t="s">
        <v>111</v>
      </c>
      <c r="C225" s="33"/>
      <c r="D225" s="34"/>
      <c r="E225" s="55"/>
      <c r="F225" s="73"/>
      <c r="G225" s="73"/>
      <c r="H225" s="130" t="s">
        <v>98</v>
      </c>
      <c r="I225" s="130" t="s">
        <v>76</v>
      </c>
      <c r="J225" s="131" t="s">
        <v>433</v>
      </c>
      <c r="K225" s="132">
        <v>612</v>
      </c>
      <c r="L225" s="133">
        <v>457.7</v>
      </c>
      <c r="M225" s="106">
        <v>0</v>
      </c>
      <c r="N225" s="106">
        <v>0</v>
      </c>
      <c r="O225" s="134">
        <v>0</v>
      </c>
      <c r="P225" s="7"/>
    </row>
    <row r="226" spans="1:16" s="36" customFormat="1" hidden="1">
      <c r="A226" s="7"/>
      <c r="B226" s="163" t="s">
        <v>111</v>
      </c>
      <c r="C226" s="33"/>
      <c r="D226" s="34"/>
      <c r="E226" s="55"/>
      <c r="F226" s="73"/>
      <c r="G226" s="73"/>
      <c r="H226" s="130" t="s">
        <v>98</v>
      </c>
      <c r="I226" s="130" t="s">
        <v>76</v>
      </c>
      <c r="J226" s="131" t="s">
        <v>450</v>
      </c>
      <c r="K226" s="132">
        <v>612</v>
      </c>
      <c r="L226" s="133">
        <v>55.6</v>
      </c>
      <c r="M226" s="106">
        <v>0</v>
      </c>
      <c r="N226" s="106">
        <v>0</v>
      </c>
      <c r="O226" s="134">
        <v>0</v>
      </c>
      <c r="P226" s="7"/>
    </row>
    <row r="227" spans="1:16" s="36" customFormat="1" hidden="1">
      <c r="A227" s="7"/>
      <c r="B227" s="163" t="s">
        <v>111</v>
      </c>
      <c r="C227" s="33"/>
      <c r="D227" s="34"/>
      <c r="E227" s="55"/>
      <c r="F227" s="73"/>
      <c r="G227" s="73"/>
      <c r="H227" s="130" t="s">
        <v>98</v>
      </c>
      <c r="I227" s="130" t="s">
        <v>76</v>
      </c>
      <c r="J227" s="131" t="s">
        <v>451</v>
      </c>
      <c r="K227" s="132">
        <v>612</v>
      </c>
      <c r="L227" s="133">
        <v>0</v>
      </c>
      <c r="M227" s="106">
        <v>19.3</v>
      </c>
      <c r="N227" s="106">
        <v>20.100000000000001</v>
      </c>
      <c r="O227" s="134">
        <v>20.8</v>
      </c>
      <c r="P227" s="7"/>
    </row>
    <row r="228" spans="1:16" s="36" customFormat="1" hidden="1">
      <c r="A228" s="7"/>
      <c r="B228" s="163" t="s">
        <v>111</v>
      </c>
      <c r="C228" s="33"/>
      <c r="D228" s="34"/>
      <c r="E228" s="55"/>
      <c r="F228" s="73"/>
      <c r="G228" s="73"/>
      <c r="H228" s="130" t="s">
        <v>98</v>
      </c>
      <c r="I228" s="130" t="s">
        <v>76</v>
      </c>
      <c r="J228" s="131" t="s">
        <v>414</v>
      </c>
      <c r="K228" s="132">
        <v>611</v>
      </c>
      <c r="L228" s="133">
        <v>36443.4</v>
      </c>
      <c r="M228" s="106">
        <v>0</v>
      </c>
      <c r="N228" s="106">
        <v>0</v>
      </c>
      <c r="O228" s="134">
        <v>0</v>
      </c>
      <c r="P228" s="7"/>
    </row>
    <row r="229" spans="1:16" s="36" customFormat="1" hidden="1">
      <c r="A229" s="7"/>
      <c r="B229" s="163" t="s">
        <v>111</v>
      </c>
      <c r="C229" s="33"/>
      <c r="D229" s="34"/>
      <c r="E229" s="55"/>
      <c r="F229" s="73"/>
      <c r="G229" s="73"/>
      <c r="H229" s="130" t="s">
        <v>98</v>
      </c>
      <c r="I229" s="130" t="s">
        <v>76</v>
      </c>
      <c r="J229" s="131" t="s">
        <v>415</v>
      </c>
      <c r="K229" s="132">
        <v>611</v>
      </c>
      <c r="L229" s="133">
        <v>0</v>
      </c>
      <c r="M229" s="106">
        <v>49563.5</v>
      </c>
      <c r="N229" s="106">
        <v>50300.4</v>
      </c>
      <c r="O229" s="134">
        <v>51066.7</v>
      </c>
      <c r="P229" s="7"/>
    </row>
    <row r="230" spans="1:16" s="36" customFormat="1" hidden="1">
      <c r="A230" s="7"/>
      <c r="B230" s="163" t="s">
        <v>111</v>
      </c>
      <c r="C230" s="33"/>
      <c r="D230" s="34"/>
      <c r="E230" s="55"/>
      <c r="F230" s="73"/>
      <c r="G230" s="73"/>
      <c r="H230" s="130" t="s">
        <v>98</v>
      </c>
      <c r="I230" s="130" t="s">
        <v>76</v>
      </c>
      <c r="J230" s="131" t="s">
        <v>431</v>
      </c>
      <c r="K230" s="132">
        <v>612</v>
      </c>
      <c r="L230" s="133">
        <v>26.1</v>
      </c>
      <c r="M230" s="106">
        <v>0</v>
      </c>
      <c r="N230" s="106">
        <v>0</v>
      </c>
      <c r="O230" s="134">
        <v>0</v>
      </c>
      <c r="P230" s="7"/>
    </row>
    <row r="231" spans="1:16" s="36" customFormat="1" hidden="1">
      <c r="A231" s="7"/>
      <c r="B231" s="163" t="s">
        <v>111</v>
      </c>
      <c r="C231" s="33"/>
      <c r="D231" s="34"/>
      <c r="E231" s="55"/>
      <c r="F231" s="73"/>
      <c r="G231" s="73"/>
      <c r="H231" s="130" t="s">
        <v>98</v>
      </c>
      <c r="I231" s="130" t="s">
        <v>76</v>
      </c>
      <c r="J231" s="131" t="s">
        <v>452</v>
      </c>
      <c r="K231" s="132">
        <v>612</v>
      </c>
      <c r="L231" s="133">
        <v>125.1</v>
      </c>
      <c r="M231" s="106">
        <v>0</v>
      </c>
      <c r="N231" s="106">
        <v>0</v>
      </c>
      <c r="O231" s="134">
        <v>0</v>
      </c>
      <c r="P231" s="7"/>
    </row>
    <row r="232" spans="1:16" s="36" customFormat="1" hidden="1">
      <c r="A232" s="7"/>
      <c r="B232" s="163" t="s">
        <v>111</v>
      </c>
      <c r="C232" s="33"/>
      <c r="D232" s="34"/>
      <c r="E232" s="55"/>
      <c r="F232" s="73"/>
      <c r="G232" s="73"/>
      <c r="H232" s="130" t="s">
        <v>98</v>
      </c>
      <c r="I232" s="130" t="s">
        <v>76</v>
      </c>
      <c r="J232" s="131" t="s">
        <v>453</v>
      </c>
      <c r="K232" s="132">
        <v>612</v>
      </c>
      <c r="L232" s="133">
        <v>761.7</v>
      </c>
      <c r="M232" s="106">
        <v>0</v>
      </c>
      <c r="N232" s="106">
        <v>0</v>
      </c>
      <c r="O232" s="134">
        <v>0</v>
      </c>
      <c r="P232" s="7"/>
    </row>
    <row r="233" spans="1:16" s="36" customFormat="1" hidden="1">
      <c r="A233" s="7"/>
      <c r="B233" s="163" t="s">
        <v>111</v>
      </c>
      <c r="C233" s="33"/>
      <c r="D233" s="34"/>
      <c r="E233" s="55"/>
      <c r="F233" s="73"/>
      <c r="G233" s="73"/>
      <c r="H233" s="130" t="s">
        <v>98</v>
      </c>
      <c r="I233" s="130" t="s">
        <v>76</v>
      </c>
      <c r="J233" s="131" t="s">
        <v>454</v>
      </c>
      <c r="K233" s="132">
        <v>612</v>
      </c>
      <c r="L233" s="133">
        <v>0</v>
      </c>
      <c r="M233" s="106">
        <v>3786.9</v>
      </c>
      <c r="N233" s="106">
        <v>3938.4</v>
      </c>
      <c r="O233" s="134">
        <v>4095.9</v>
      </c>
      <c r="P233" s="7"/>
    </row>
    <row r="234" spans="1:16" s="36" customFormat="1" hidden="1">
      <c r="A234" s="7"/>
      <c r="B234" s="163" t="s">
        <v>111</v>
      </c>
      <c r="C234" s="33"/>
      <c r="D234" s="34"/>
      <c r="E234" s="55"/>
      <c r="F234" s="73"/>
      <c r="G234" s="73"/>
      <c r="H234" s="130" t="s">
        <v>98</v>
      </c>
      <c r="I234" s="130" t="s">
        <v>76</v>
      </c>
      <c r="J234" s="131" t="s">
        <v>455</v>
      </c>
      <c r="K234" s="132">
        <v>612</v>
      </c>
      <c r="L234" s="133">
        <v>622.79999999999995</v>
      </c>
      <c r="M234" s="106">
        <v>0</v>
      </c>
      <c r="N234" s="106">
        <v>0</v>
      </c>
      <c r="O234" s="134">
        <v>0</v>
      </c>
      <c r="P234" s="7"/>
    </row>
    <row r="235" spans="1:16" s="36" customFormat="1" hidden="1">
      <c r="A235" s="7"/>
      <c r="B235" s="163" t="s">
        <v>111</v>
      </c>
      <c r="C235" s="33"/>
      <c r="D235" s="34"/>
      <c r="E235" s="55"/>
      <c r="F235" s="73"/>
      <c r="G235" s="73"/>
      <c r="H235" s="130" t="s">
        <v>98</v>
      </c>
      <c r="I235" s="130" t="s">
        <v>76</v>
      </c>
      <c r="J235" s="131" t="s">
        <v>456</v>
      </c>
      <c r="K235" s="132">
        <v>612</v>
      </c>
      <c r="L235" s="133">
        <v>0</v>
      </c>
      <c r="M235" s="106">
        <v>1239.7</v>
      </c>
      <c r="N235" s="106">
        <v>1289.3</v>
      </c>
      <c r="O235" s="134">
        <v>1340.9</v>
      </c>
      <c r="P235" s="7"/>
    </row>
    <row r="236" spans="1:16" s="36" customFormat="1" hidden="1">
      <c r="A236" s="7"/>
      <c r="B236" s="163" t="s">
        <v>111</v>
      </c>
      <c r="C236" s="33"/>
      <c r="D236" s="34"/>
      <c r="E236" s="55"/>
      <c r="F236" s="73"/>
      <c r="G236" s="73"/>
      <c r="H236" s="130" t="s">
        <v>98</v>
      </c>
      <c r="I236" s="130" t="s">
        <v>76</v>
      </c>
      <c r="J236" s="131" t="s">
        <v>457</v>
      </c>
      <c r="K236" s="132">
        <v>612</v>
      </c>
      <c r="L236" s="133">
        <v>482.7</v>
      </c>
      <c r="M236" s="106">
        <v>0</v>
      </c>
      <c r="N236" s="106">
        <v>0</v>
      </c>
      <c r="O236" s="134">
        <v>0</v>
      </c>
      <c r="P236" s="7"/>
    </row>
    <row r="237" spans="1:16" s="36" customFormat="1" hidden="1">
      <c r="A237" s="7"/>
      <c r="B237" s="163" t="s">
        <v>111</v>
      </c>
      <c r="C237" s="33"/>
      <c r="D237" s="34"/>
      <c r="E237" s="55"/>
      <c r="F237" s="73"/>
      <c r="G237" s="73"/>
      <c r="H237" s="130" t="s">
        <v>98</v>
      </c>
      <c r="I237" s="130" t="s">
        <v>76</v>
      </c>
      <c r="J237" s="131" t="s">
        <v>458</v>
      </c>
      <c r="K237" s="132">
        <v>612</v>
      </c>
      <c r="L237" s="133">
        <v>0</v>
      </c>
      <c r="M237" s="106">
        <v>904.2</v>
      </c>
      <c r="N237" s="106">
        <v>940.3</v>
      </c>
      <c r="O237" s="134">
        <v>977.9</v>
      </c>
      <c r="P237" s="7"/>
    </row>
    <row r="238" spans="1:16" s="36" customFormat="1" hidden="1">
      <c r="A238" s="7"/>
      <c r="B238" s="163" t="s">
        <v>111</v>
      </c>
      <c r="C238" s="33"/>
      <c r="D238" s="34"/>
      <c r="E238" s="55"/>
      <c r="F238" s="73"/>
      <c r="G238" s="73"/>
      <c r="H238" s="130" t="s">
        <v>98</v>
      </c>
      <c r="I238" s="130" t="s">
        <v>76</v>
      </c>
      <c r="J238" s="131" t="s">
        <v>459</v>
      </c>
      <c r="K238" s="132">
        <v>464</v>
      </c>
      <c r="L238" s="133">
        <v>2908.3</v>
      </c>
      <c r="M238" s="106">
        <v>0</v>
      </c>
      <c r="N238" s="106">
        <v>0</v>
      </c>
      <c r="O238" s="134">
        <v>0</v>
      </c>
      <c r="P238" s="7"/>
    </row>
    <row r="239" spans="1:16" s="36" customFormat="1" hidden="1">
      <c r="A239" s="7"/>
      <c r="B239" s="163" t="s">
        <v>111</v>
      </c>
      <c r="C239" s="33"/>
      <c r="D239" s="34"/>
      <c r="E239" s="55"/>
      <c r="F239" s="73"/>
      <c r="G239" s="73"/>
      <c r="H239" s="130" t="s">
        <v>98</v>
      </c>
      <c r="I239" s="130" t="s">
        <v>76</v>
      </c>
      <c r="J239" s="131" t="s">
        <v>460</v>
      </c>
      <c r="K239" s="132">
        <v>464</v>
      </c>
      <c r="L239" s="133">
        <v>2299.6999999999998</v>
      </c>
      <c r="M239" s="106">
        <v>0</v>
      </c>
      <c r="N239" s="106">
        <v>0</v>
      </c>
      <c r="O239" s="134">
        <v>0</v>
      </c>
      <c r="P239" s="7"/>
    </row>
    <row r="240" spans="1:16" s="36" customFormat="1" hidden="1">
      <c r="A240" s="7"/>
      <c r="B240" s="163" t="s">
        <v>111</v>
      </c>
      <c r="C240" s="33"/>
      <c r="D240" s="34"/>
      <c r="E240" s="55"/>
      <c r="F240" s="73"/>
      <c r="G240" s="73"/>
      <c r="H240" s="130" t="s">
        <v>98</v>
      </c>
      <c r="I240" s="130" t="s">
        <v>76</v>
      </c>
      <c r="J240" s="131" t="s">
        <v>461</v>
      </c>
      <c r="K240" s="132">
        <v>612</v>
      </c>
      <c r="L240" s="133">
        <v>29.8</v>
      </c>
      <c r="M240" s="106">
        <v>0</v>
      </c>
      <c r="N240" s="106">
        <v>0</v>
      </c>
      <c r="O240" s="134">
        <v>0</v>
      </c>
      <c r="P240" s="7"/>
    </row>
    <row r="241" spans="1:16" s="36" customFormat="1" hidden="1">
      <c r="A241" s="7"/>
      <c r="B241" s="163" t="s">
        <v>111</v>
      </c>
      <c r="C241" s="33"/>
      <c r="D241" s="34"/>
      <c r="E241" s="55"/>
      <c r="F241" s="73"/>
      <c r="G241" s="73"/>
      <c r="H241" s="130" t="s">
        <v>98</v>
      </c>
      <c r="I241" s="130" t="s">
        <v>76</v>
      </c>
      <c r="J241" s="131" t="s">
        <v>461</v>
      </c>
      <c r="K241" s="132">
        <v>464</v>
      </c>
      <c r="L241" s="133">
        <v>582.79999999999995</v>
      </c>
      <c r="M241" s="106">
        <v>0</v>
      </c>
      <c r="N241" s="106">
        <v>0</v>
      </c>
      <c r="O241" s="134">
        <v>0</v>
      </c>
      <c r="P241" s="7"/>
    </row>
    <row r="242" spans="1:16" s="36" customFormat="1" hidden="1">
      <c r="A242" s="7"/>
      <c r="B242" s="163" t="s">
        <v>111</v>
      </c>
      <c r="C242" s="33"/>
      <c r="D242" s="34"/>
      <c r="E242" s="55"/>
      <c r="F242" s="73"/>
      <c r="G242" s="73"/>
      <c r="H242" s="130" t="s">
        <v>98</v>
      </c>
      <c r="I242" s="130" t="s">
        <v>76</v>
      </c>
      <c r="J242" s="131" t="s">
        <v>416</v>
      </c>
      <c r="K242" s="132">
        <v>612</v>
      </c>
      <c r="L242" s="133">
        <v>7076.4</v>
      </c>
      <c r="M242" s="106">
        <v>0</v>
      </c>
      <c r="N242" s="106">
        <v>0</v>
      </c>
      <c r="O242" s="134">
        <v>0</v>
      </c>
      <c r="P242" s="7"/>
    </row>
    <row r="243" spans="1:16" s="36" customFormat="1" hidden="1">
      <c r="A243" s="7"/>
      <c r="B243" s="163" t="s">
        <v>111</v>
      </c>
      <c r="C243" s="33"/>
      <c r="D243" s="34"/>
      <c r="E243" s="55"/>
      <c r="F243" s="73"/>
      <c r="G243" s="73"/>
      <c r="H243" s="130" t="s">
        <v>98</v>
      </c>
      <c r="I243" s="130" t="s">
        <v>76</v>
      </c>
      <c r="J243" s="131" t="s">
        <v>417</v>
      </c>
      <c r="K243" s="132">
        <v>612</v>
      </c>
      <c r="L243" s="133">
        <v>0</v>
      </c>
      <c r="M243" s="106">
        <v>11826</v>
      </c>
      <c r="N243" s="106">
        <v>11826</v>
      </c>
      <c r="O243" s="134">
        <v>11826</v>
      </c>
      <c r="P243" s="7"/>
    </row>
    <row r="244" spans="1:16" s="36" customFormat="1" hidden="1">
      <c r="A244" s="7"/>
      <c r="B244" s="163" t="s">
        <v>111</v>
      </c>
      <c r="C244" s="33"/>
      <c r="D244" s="34"/>
      <c r="E244" s="55"/>
      <c r="F244" s="73"/>
      <c r="G244" s="73"/>
      <c r="H244" s="130" t="s">
        <v>98</v>
      </c>
      <c r="I244" s="130" t="s">
        <v>76</v>
      </c>
      <c r="J244" s="131" t="s">
        <v>462</v>
      </c>
      <c r="K244" s="132">
        <v>612</v>
      </c>
      <c r="L244" s="133">
        <v>1000</v>
      </c>
      <c r="M244" s="106">
        <v>0</v>
      </c>
      <c r="N244" s="106">
        <v>0</v>
      </c>
      <c r="O244" s="134">
        <v>0</v>
      </c>
      <c r="P244" s="7"/>
    </row>
    <row r="245" spans="1:16" s="36" customFormat="1" hidden="1">
      <c r="A245" s="7"/>
      <c r="B245" s="163" t="s">
        <v>111</v>
      </c>
      <c r="C245" s="33"/>
      <c r="D245" s="34"/>
      <c r="E245" s="55"/>
      <c r="F245" s="73"/>
      <c r="G245" s="73"/>
      <c r="H245" s="130" t="s">
        <v>98</v>
      </c>
      <c r="I245" s="130" t="s">
        <v>76</v>
      </c>
      <c r="J245" s="131" t="s">
        <v>463</v>
      </c>
      <c r="K245" s="132">
        <v>612</v>
      </c>
      <c r="L245" s="133">
        <v>0</v>
      </c>
      <c r="M245" s="106">
        <v>2103.9</v>
      </c>
      <c r="N245" s="106">
        <v>0</v>
      </c>
      <c r="O245" s="134">
        <v>0</v>
      </c>
      <c r="P245" s="7"/>
    </row>
    <row r="246" spans="1:16" s="36" customFormat="1" hidden="1">
      <c r="A246" s="7"/>
      <c r="B246" s="163" t="s">
        <v>111</v>
      </c>
      <c r="C246" s="33"/>
      <c r="D246" s="34"/>
      <c r="E246" s="55"/>
      <c r="F246" s="73"/>
      <c r="G246" s="73"/>
      <c r="H246" s="130" t="s">
        <v>98</v>
      </c>
      <c r="I246" s="130" t="s">
        <v>76</v>
      </c>
      <c r="J246" s="131" t="s">
        <v>423</v>
      </c>
      <c r="K246" s="132">
        <v>612</v>
      </c>
      <c r="L246" s="133">
        <v>920</v>
      </c>
      <c r="M246" s="106">
        <v>0</v>
      </c>
      <c r="N246" s="106">
        <v>0</v>
      </c>
      <c r="O246" s="134">
        <v>0</v>
      </c>
      <c r="P246" s="7"/>
    </row>
    <row r="247" spans="1:16" s="36" customFormat="1" hidden="1">
      <c r="A247" s="7"/>
      <c r="B247" s="163" t="s">
        <v>111</v>
      </c>
      <c r="C247" s="33"/>
      <c r="D247" s="34"/>
      <c r="E247" s="55"/>
      <c r="F247" s="73"/>
      <c r="G247" s="73"/>
      <c r="H247" s="130" t="s">
        <v>98</v>
      </c>
      <c r="I247" s="130" t="s">
        <v>76</v>
      </c>
      <c r="J247" s="131" t="s">
        <v>423</v>
      </c>
      <c r="K247" s="132">
        <v>464</v>
      </c>
      <c r="L247" s="133">
        <v>87.2</v>
      </c>
      <c r="M247" s="106">
        <v>0</v>
      </c>
      <c r="N247" s="106">
        <v>0</v>
      </c>
      <c r="O247" s="134">
        <v>0</v>
      </c>
      <c r="P247" s="7"/>
    </row>
    <row r="248" spans="1:16" s="36" customFormat="1" hidden="1">
      <c r="A248" s="7"/>
      <c r="B248" s="163" t="s">
        <v>111</v>
      </c>
      <c r="C248" s="33"/>
      <c r="D248" s="34"/>
      <c r="E248" s="55"/>
      <c r="F248" s="73"/>
      <c r="G248" s="73"/>
      <c r="H248" s="130" t="s">
        <v>98</v>
      </c>
      <c r="I248" s="130" t="s">
        <v>76</v>
      </c>
      <c r="J248" s="131" t="s">
        <v>424</v>
      </c>
      <c r="K248" s="132">
        <v>464</v>
      </c>
      <c r="L248" s="133">
        <v>310</v>
      </c>
      <c r="M248" s="106">
        <v>0</v>
      </c>
      <c r="N248" s="106">
        <v>0</v>
      </c>
      <c r="O248" s="134">
        <v>0</v>
      </c>
      <c r="P248" s="7"/>
    </row>
    <row r="249" spans="1:16" s="36" customFormat="1" hidden="1">
      <c r="A249" s="7"/>
      <c r="B249" s="163" t="s">
        <v>111</v>
      </c>
      <c r="C249" s="33"/>
      <c r="D249" s="34"/>
      <c r="E249" s="55"/>
      <c r="F249" s="73"/>
      <c r="G249" s="73"/>
      <c r="H249" s="130" t="s">
        <v>98</v>
      </c>
      <c r="I249" s="130" t="s">
        <v>76</v>
      </c>
      <c r="J249" s="131" t="s">
        <v>421</v>
      </c>
      <c r="K249" s="132">
        <v>612</v>
      </c>
      <c r="L249" s="133">
        <v>2297.4</v>
      </c>
      <c r="M249" s="106">
        <v>0</v>
      </c>
      <c r="N249" s="106">
        <v>0</v>
      </c>
      <c r="O249" s="134">
        <v>0</v>
      </c>
      <c r="P249" s="7"/>
    </row>
    <row r="250" spans="1:16" s="36" customFormat="1" hidden="1">
      <c r="A250" s="7"/>
      <c r="B250" s="163" t="s">
        <v>111</v>
      </c>
      <c r="C250" s="33"/>
      <c r="D250" s="34"/>
      <c r="E250" s="55"/>
      <c r="F250" s="73"/>
      <c r="G250" s="73"/>
      <c r="H250" s="130" t="s">
        <v>98</v>
      </c>
      <c r="I250" s="130" t="s">
        <v>76</v>
      </c>
      <c r="J250" s="131" t="s">
        <v>422</v>
      </c>
      <c r="K250" s="132">
        <v>612</v>
      </c>
      <c r="L250" s="133">
        <v>150</v>
      </c>
      <c r="M250" s="106">
        <v>0</v>
      </c>
      <c r="N250" s="106">
        <v>0</v>
      </c>
      <c r="O250" s="134">
        <v>0</v>
      </c>
      <c r="P250" s="7"/>
    </row>
    <row r="251" spans="1:16" s="36" customFormat="1" hidden="1">
      <c r="A251" s="7"/>
      <c r="B251" s="163" t="s">
        <v>111</v>
      </c>
      <c r="C251" s="33"/>
      <c r="D251" s="34"/>
      <c r="E251" s="55"/>
      <c r="F251" s="73"/>
      <c r="G251" s="73"/>
      <c r="H251" s="130" t="s">
        <v>98</v>
      </c>
      <c r="I251" s="130" t="s">
        <v>76</v>
      </c>
      <c r="J251" s="131" t="s">
        <v>464</v>
      </c>
      <c r="K251" s="132">
        <v>612</v>
      </c>
      <c r="L251" s="133">
        <v>248.6</v>
      </c>
      <c r="M251" s="106">
        <v>0</v>
      </c>
      <c r="N251" s="106">
        <v>0</v>
      </c>
      <c r="O251" s="134">
        <v>0</v>
      </c>
      <c r="P251" s="7"/>
    </row>
    <row r="252" spans="1:16" s="36" customFormat="1" hidden="1">
      <c r="A252" s="7"/>
      <c r="B252" s="163" t="s">
        <v>111</v>
      </c>
      <c r="C252" s="33"/>
      <c r="D252" s="34"/>
      <c r="E252" s="55"/>
      <c r="F252" s="73"/>
      <c r="G252" s="73"/>
      <c r="H252" s="130" t="s">
        <v>98</v>
      </c>
      <c r="I252" s="130" t="s">
        <v>76</v>
      </c>
      <c r="J252" s="131" t="s">
        <v>466</v>
      </c>
      <c r="K252" s="132">
        <v>612</v>
      </c>
      <c r="L252" s="133">
        <v>148.1</v>
      </c>
      <c r="M252" s="106">
        <v>0</v>
      </c>
      <c r="N252" s="106">
        <v>0</v>
      </c>
      <c r="O252" s="134">
        <v>0</v>
      </c>
      <c r="P252" s="7"/>
    </row>
    <row r="253" spans="1:16" hidden="1">
      <c r="A253" s="7"/>
      <c r="B253" s="163" t="s">
        <v>111</v>
      </c>
      <c r="C253" s="8"/>
      <c r="D253" s="9"/>
      <c r="E253" s="52"/>
      <c r="F253" s="70"/>
      <c r="G253" s="70"/>
      <c r="H253" s="130" t="s">
        <v>98</v>
      </c>
      <c r="I253" s="130" t="s">
        <v>76</v>
      </c>
      <c r="J253" s="131" t="s">
        <v>295</v>
      </c>
      <c r="K253" s="132">
        <v>611</v>
      </c>
      <c r="L253" s="133">
        <v>5156.1000000000004</v>
      </c>
      <c r="M253" s="106">
        <v>0</v>
      </c>
      <c r="N253" s="106">
        <v>0</v>
      </c>
      <c r="O253" s="134">
        <v>0</v>
      </c>
      <c r="P253" s="7"/>
    </row>
    <row r="254" spans="1:16" hidden="1">
      <c r="A254" s="7"/>
      <c r="B254" s="163" t="s">
        <v>111</v>
      </c>
      <c r="C254" s="8"/>
      <c r="D254" s="9"/>
      <c r="E254" s="52"/>
      <c r="F254" s="70"/>
      <c r="G254" s="70"/>
      <c r="H254" s="130" t="s">
        <v>98</v>
      </c>
      <c r="I254" s="130" t="s">
        <v>76</v>
      </c>
      <c r="J254" s="131" t="s">
        <v>467</v>
      </c>
      <c r="K254" s="132">
        <v>612</v>
      </c>
      <c r="L254" s="133">
        <v>341.4</v>
      </c>
      <c r="M254" s="106">
        <v>0</v>
      </c>
      <c r="N254" s="106">
        <v>0</v>
      </c>
      <c r="O254" s="134">
        <v>0</v>
      </c>
      <c r="P254" s="7"/>
    </row>
    <row r="255" spans="1:16" hidden="1">
      <c r="A255" s="7"/>
      <c r="B255" s="163" t="s">
        <v>111</v>
      </c>
      <c r="C255" s="8"/>
      <c r="D255" s="9"/>
      <c r="E255" s="52"/>
      <c r="F255" s="70"/>
      <c r="G255" s="70"/>
      <c r="H255" s="130" t="s">
        <v>98</v>
      </c>
      <c r="I255" s="130" t="s">
        <v>76</v>
      </c>
      <c r="J255" s="131" t="s">
        <v>468</v>
      </c>
      <c r="K255" s="132">
        <v>612</v>
      </c>
      <c r="L255" s="133">
        <v>49.4</v>
      </c>
      <c r="M255" s="106">
        <v>0</v>
      </c>
      <c r="N255" s="106">
        <v>0</v>
      </c>
      <c r="O255" s="134">
        <v>0</v>
      </c>
      <c r="P255" s="7"/>
    </row>
    <row r="256" spans="1:16" hidden="1">
      <c r="A256" s="7"/>
      <c r="B256" s="163" t="s">
        <v>111</v>
      </c>
      <c r="C256" s="8"/>
      <c r="D256" s="9"/>
      <c r="E256" s="52"/>
      <c r="F256" s="70"/>
      <c r="G256" s="70"/>
      <c r="H256" s="130" t="s">
        <v>98</v>
      </c>
      <c r="I256" s="130" t="s">
        <v>76</v>
      </c>
      <c r="J256" s="131" t="s">
        <v>469</v>
      </c>
      <c r="K256" s="132">
        <v>612</v>
      </c>
      <c r="L256" s="133">
        <v>273</v>
      </c>
      <c r="M256" s="106">
        <v>0</v>
      </c>
      <c r="N256" s="106">
        <v>0</v>
      </c>
      <c r="O256" s="134">
        <v>0</v>
      </c>
      <c r="P256" s="7"/>
    </row>
    <row r="257" spans="1:16" hidden="1">
      <c r="A257" s="7"/>
      <c r="B257" s="163" t="s">
        <v>111</v>
      </c>
      <c r="C257" s="8"/>
      <c r="D257" s="9"/>
      <c r="E257" s="52"/>
      <c r="F257" s="70"/>
      <c r="G257" s="70"/>
      <c r="H257" s="130" t="s">
        <v>98</v>
      </c>
      <c r="I257" s="130" t="s">
        <v>76</v>
      </c>
      <c r="J257" s="131" t="s">
        <v>436</v>
      </c>
      <c r="K257" s="132">
        <v>612</v>
      </c>
      <c r="L257" s="133">
        <v>1535.3</v>
      </c>
      <c r="M257" s="106">
        <v>0</v>
      </c>
      <c r="N257" s="106">
        <v>0</v>
      </c>
      <c r="O257" s="134">
        <v>0</v>
      </c>
      <c r="P257" s="7"/>
    </row>
    <row r="258" spans="1:16" hidden="1">
      <c r="A258" s="7"/>
      <c r="B258" s="163" t="s">
        <v>111</v>
      </c>
      <c r="C258" s="8"/>
      <c r="D258" s="9"/>
      <c r="E258" s="52"/>
      <c r="F258" s="70"/>
      <c r="G258" s="70"/>
      <c r="H258" s="130" t="s">
        <v>98</v>
      </c>
      <c r="I258" s="130" t="s">
        <v>76</v>
      </c>
      <c r="J258" s="131" t="s">
        <v>437</v>
      </c>
      <c r="K258" s="132">
        <v>612</v>
      </c>
      <c r="L258" s="133">
        <v>110</v>
      </c>
      <c r="M258" s="106">
        <v>0</v>
      </c>
      <c r="N258" s="106">
        <v>0</v>
      </c>
      <c r="O258" s="134">
        <v>0</v>
      </c>
      <c r="P258" s="7"/>
    </row>
    <row r="259" spans="1:16" hidden="1">
      <c r="A259" s="7"/>
      <c r="B259" s="163" t="s">
        <v>111</v>
      </c>
      <c r="C259" s="8"/>
      <c r="D259" s="9"/>
      <c r="E259" s="52"/>
      <c r="F259" s="70"/>
      <c r="G259" s="70"/>
      <c r="H259" s="130" t="s">
        <v>98</v>
      </c>
      <c r="I259" s="130" t="s">
        <v>76</v>
      </c>
      <c r="J259" s="131" t="s">
        <v>438</v>
      </c>
      <c r="K259" s="132">
        <v>612</v>
      </c>
      <c r="L259" s="133">
        <v>60</v>
      </c>
      <c r="M259" s="106">
        <v>0</v>
      </c>
      <c r="N259" s="106">
        <v>0</v>
      </c>
      <c r="O259" s="134">
        <v>0</v>
      </c>
      <c r="P259" s="7"/>
    </row>
    <row r="260" spans="1:16" hidden="1">
      <c r="A260" s="7"/>
      <c r="B260" s="163" t="s">
        <v>111</v>
      </c>
      <c r="C260" s="8"/>
      <c r="D260" s="9"/>
      <c r="E260" s="52"/>
      <c r="F260" s="70"/>
      <c r="G260" s="70"/>
      <c r="H260" s="130" t="s">
        <v>98</v>
      </c>
      <c r="I260" s="130" t="s">
        <v>76</v>
      </c>
      <c r="J260" s="131" t="s">
        <v>440</v>
      </c>
      <c r="K260" s="132">
        <v>464</v>
      </c>
      <c r="L260" s="133">
        <v>62.7</v>
      </c>
      <c r="M260" s="106">
        <v>0</v>
      </c>
      <c r="N260" s="106">
        <v>0</v>
      </c>
      <c r="O260" s="134">
        <v>0</v>
      </c>
      <c r="P260" s="7"/>
    </row>
    <row r="261" spans="1:16" hidden="1">
      <c r="A261" s="7"/>
      <c r="B261" s="163" t="s">
        <v>111</v>
      </c>
      <c r="C261" s="8"/>
      <c r="D261" s="9"/>
      <c r="E261" s="52"/>
      <c r="F261" s="70"/>
      <c r="G261" s="70"/>
      <c r="H261" s="130" t="s">
        <v>98</v>
      </c>
      <c r="I261" s="130" t="s">
        <v>76</v>
      </c>
      <c r="J261" s="137" t="s">
        <v>470</v>
      </c>
      <c r="K261" s="132">
        <v>464</v>
      </c>
      <c r="L261" s="133">
        <v>70</v>
      </c>
      <c r="M261" s="106">
        <v>0</v>
      </c>
      <c r="N261" s="106">
        <v>0</v>
      </c>
      <c r="O261" s="134">
        <v>0</v>
      </c>
      <c r="P261" s="7"/>
    </row>
    <row r="262" spans="1:16" hidden="1">
      <c r="A262" s="7"/>
      <c r="B262" s="163" t="s">
        <v>111</v>
      </c>
      <c r="C262" s="8"/>
      <c r="D262" s="9"/>
      <c r="E262" s="52"/>
      <c r="F262" s="70"/>
      <c r="G262" s="70"/>
      <c r="H262" s="130" t="s">
        <v>98</v>
      </c>
      <c r="I262" s="130" t="s">
        <v>76</v>
      </c>
      <c r="J262" s="131" t="s">
        <v>441</v>
      </c>
      <c r="K262" s="132">
        <v>612</v>
      </c>
      <c r="L262" s="133">
        <v>64.5</v>
      </c>
      <c r="M262" s="106">
        <v>0</v>
      </c>
      <c r="N262" s="106">
        <v>0</v>
      </c>
      <c r="O262" s="134">
        <v>0</v>
      </c>
      <c r="P262" s="7"/>
    </row>
    <row r="263" spans="1:16" hidden="1">
      <c r="A263" s="7"/>
      <c r="B263" s="163" t="s">
        <v>111</v>
      </c>
      <c r="C263" s="8"/>
      <c r="D263" s="9"/>
      <c r="E263" s="52"/>
      <c r="F263" s="70"/>
      <c r="G263" s="70"/>
      <c r="H263" s="130" t="s">
        <v>98</v>
      </c>
      <c r="I263" s="130" t="s">
        <v>76</v>
      </c>
      <c r="J263" s="131" t="s">
        <v>434</v>
      </c>
      <c r="K263" s="132">
        <v>612</v>
      </c>
      <c r="L263" s="133">
        <v>5877</v>
      </c>
      <c r="M263" s="106">
        <v>0</v>
      </c>
      <c r="N263" s="106">
        <v>0</v>
      </c>
      <c r="O263" s="134">
        <v>0</v>
      </c>
      <c r="P263" s="7"/>
    </row>
    <row r="264" spans="1:16" hidden="1">
      <c r="A264" s="7"/>
      <c r="B264" s="163" t="s">
        <v>111</v>
      </c>
      <c r="C264" s="8"/>
      <c r="D264" s="9"/>
      <c r="E264" s="52"/>
      <c r="F264" s="70"/>
      <c r="G264" s="70"/>
      <c r="H264" s="130" t="s">
        <v>98</v>
      </c>
      <c r="I264" s="130" t="s">
        <v>76</v>
      </c>
      <c r="J264" s="131" t="s">
        <v>471</v>
      </c>
      <c r="K264" s="132">
        <v>612</v>
      </c>
      <c r="L264" s="133">
        <v>3335.9</v>
      </c>
      <c r="M264" s="106">
        <v>0</v>
      </c>
      <c r="N264" s="106">
        <v>0</v>
      </c>
      <c r="O264" s="134">
        <v>0</v>
      </c>
      <c r="P264" s="7"/>
    </row>
    <row r="265" spans="1:16" hidden="1">
      <c r="A265" s="7"/>
      <c r="B265" s="163" t="s">
        <v>111</v>
      </c>
      <c r="C265" s="8"/>
      <c r="D265" s="9"/>
      <c r="E265" s="52"/>
      <c r="F265" s="70"/>
      <c r="G265" s="70"/>
      <c r="H265" s="130" t="s">
        <v>98</v>
      </c>
      <c r="I265" s="130" t="s">
        <v>92</v>
      </c>
      <c r="J265" s="131" t="s">
        <v>472</v>
      </c>
      <c r="K265" s="132">
        <v>611</v>
      </c>
      <c r="L265" s="133">
        <v>200.9</v>
      </c>
      <c r="M265" s="106">
        <v>0</v>
      </c>
      <c r="N265" s="106">
        <v>0</v>
      </c>
      <c r="O265" s="134">
        <v>0</v>
      </c>
      <c r="P265" s="7"/>
    </row>
    <row r="266" spans="1:16" hidden="1">
      <c r="A266" s="7"/>
      <c r="B266" s="163" t="s">
        <v>111</v>
      </c>
      <c r="C266" s="8"/>
      <c r="D266" s="9"/>
      <c r="E266" s="52"/>
      <c r="F266" s="70"/>
      <c r="G266" s="70"/>
      <c r="H266" s="130" t="s">
        <v>98</v>
      </c>
      <c r="I266" s="130" t="s">
        <v>92</v>
      </c>
      <c r="J266" s="131" t="s">
        <v>443</v>
      </c>
      <c r="K266" s="132">
        <v>612</v>
      </c>
      <c r="L266" s="133">
        <v>18</v>
      </c>
      <c r="M266" s="106">
        <v>0</v>
      </c>
      <c r="N266" s="106">
        <v>0</v>
      </c>
      <c r="O266" s="134">
        <v>0</v>
      </c>
      <c r="P266" s="7"/>
    </row>
    <row r="267" spans="1:16" hidden="1">
      <c r="A267" s="7"/>
      <c r="B267" s="163" t="s">
        <v>111</v>
      </c>
      <c r="C267" s="8"/>
      <c r="D267" s="9"/>
      <c r="E267" s="52"/>
      <c r="F267" s="70"/>
      <c r="G267" s="70"/>
      <c r="H267" s="130" t="s">
        <v>98</v>
      </c>
      <c r="I267" s="130" t="s">
        <v>76</v>
      </c>
      <c r="J267" s="131" t="s">
        <v>473</v>
      </c>
      <c r="K267" s="132">
        <v>612</v>
      </c>
      <c r="L267" s="133">
        <v>9886.2000000000007</v>
      </c>
      <c r="M267" s="106">
        <v>0</v>
      </c>
      <c r="N267" s="106">
        <v>0</v>
      </c>
      <c r="O267" s="134">
        <v>0</v>
      </c>
      <c r="P267" s="7"/>
    </row>
    <row r="268" spans="1:16" ht="157.5" hidden="1">
      <c r="A268" s="7"/>
      <c r="B268" s="167"/>
      <c r="C268" s="27">
        <v>301010020</v>
      </c>
      <c r="D268" s="28" t="s">
        <v>49</v>
      </c>
      <c r="E268" s="53"/>
      <c r="F268" s="71"/>
      <c r="G268" s="71"/>
      <c r="H268" s="89"/>
      <c r="I268" s="89"/>
      <c r="J268" s="88"/>
      <c r="K268" s="88"/>
      <c r="L268" s="104">
        <f>L278+L279+L280+L281+L282+L283+L284+L285+L286+L287+L288+L289+L290+L291+L292+L293+L294+L295+L296+L297+L298+L299+L300+L301+L302+L303+L304+L305+L306+L307+L308+L309+L310+L311+L312</f>
        <v>40317.899999999994</v>
      </c>
      <c r="M268" s="104">
        <f>M278+M279+M280+M281+M282+M283+M284+M285+M286+M287+M288+M289+M290+M291+M292+M293+M294+M295+M296+M297+M298+M299+M300+M301+M302+M303+M304+M305+M306+M307+M308+M309+M310+M311+M312</f>
        <v>56579.1</v>
      </c>
      <c r="N268" s="104">
        <f>N278+N279+N280+N281+N282+N283+N284+N285+N286+N287+N288+N289+N290+N291+N292+N293+N294+N295+N296+N297+N298+N299+N300+N301+N302+N303+N304+N305+N306+N307+N308+N309+N310+N311+N312</f>
        <v>51463.600000000006</v>
      </c>
      <c r="O268" s="157">
        <f>O278+O279+O280+O281+O282+O283+O284+O285+O286+O287+O288+O289+O290+O291+O292+O293+O294+O295+O296+O297+O298+O299+O300+O301+O302+O303+O304+O305+O306+O307+O308+O309+O310+O311+O312</f>
        <v>51501.2</v>
      </c>
      <c r="P268" s="7"/>
    </row>
    <row r="269" spans="1:16" s="36" customFormat="1" ht="56.25" hidden="1">
      <c r="A269" s="7"/>
      <c r="B269" s="168"/>
      <c r="C269" s="33"/>
      <c r="D269" s="34"/>
      <c r="E269" s="55" t="s">
        <v>177</v>
      </c>
      <c r="F269" s="73" t="s">
        <v>178</v>
      </c>
      <c r="G269" s="73" t="s">
        <v>444</v>
      </c>
      <c r="H269" s="85"/>
      <c r="I269" s="85"/>
      <c r="J269" s="45"/>
      <c r="K269" s="45"/>
      <c r="L269" s="102"/>
      <c r="M269" s="102"/>
      <c r="N269" s="102"/>
      <c r="O269" s="159"/>
      <c r="P269" s="7"/>
    </row>
    <row r="270" spans="1:16" s="36" customFormat="1" ht="55.5" hidden="1" customHeight="1">
      <c r="A270" s="7"/>
      <c r="B270" s="168"/>
      <c r="C270" s="33"/>
      <c r="D270" s="34"/>
      <c r="E270" s="54" t="s">
        <v>179</v>
      </c>
      <c r="F270" s="67" t="s">
        <v>152</v>
      </c>
      <c r="G270" s="74" t="s">
        <v>180</v>
      </c>
      <c r="H270" s="85"/>
      <c r="I270" s="85"/>
      <c r="J270" s="45"/>
      <c r="K270" s="45"/>
      <c r="L270" s="102"/>
      <c r="M270" s="102"/>
      <c r="N270" s="102"/>
      <c r="O270" s="159"/>
      <c r="P270" s="7"/>
    </row>
    <row r="271" spans="1:16" s="36" customFormat="1" ht="236.25" hidden="1">
      <c r="A271" s="7"/>
      <c r="B271" s="168"/>
      <c r="C271" s="33"/>
      <c r="D271" s="34"/>
      <c r="E271" s="55" t="s">
        <v>183</v>
      </c>
      <c r="F271" s="67" t="s">
        <v>152</v>
      </c>
      <c r="G271" s="73" t="s">
        <v>184</v>
      </c>
      <c r="H271" s="85"/>
      <c r="I271" s="85"/>
      <c r="J271" s="45"/>
      <c r="K271" s="45"/>
      <c r="L271" s="102"/>
      <c r="M271" s="102"/>
      <c r="N271" s="102"/>
      <c r="O271" s="159"/>
      <c r="P271" s="7"/>
    </row>
    <row r="272" spans="1:16" s="36" customFormat="1" ht="90" hidden="1">
      <c r="A272" s="7"/>
      <c r="B272" s="168"/>
      <c r="C272" s="33"/>
      <c r="D272" s="34"/>
      <c r="E272" s="55" t="s">
        <v>185</v>
      </c>
      <c r="F272" s="67" t="s">
        <v>152</v>
      </c>
      <c r="G272" s="73" t="s">
        <v>186</v>
      </c>
      <c r="H272" s="85"/>
      <c r="I272" s="85"/>
      <c r="J272" s="45"/>
      <c r="K272" s="45"/>
      <c r="L272" s="102"/>
      <c r="M272" s="102"/>
      <c r="N272" s="102"/>
      <c r="O272" s="159"/>
      <c r="P272" s="7"/>
    </row>
    <row r="273" spans="1:16" s="36" customFormat="1" ht="67.5" hidden="1">
      <c r="A273" s="7"/>
      <c r="B273" s="168"/>
      <c r="C273" s="33"/>
      <c r="D273" s="34"/>
      <c r="E273" s="55" t="s">
        <v>187</v>
      </c>
      <c r="F273" s="67" t="s">
        <v>152</v>
      </c>
      <c r="G273" s="73" t="s">
        <v>188</v>
      </c>
      <c r="H273" s="85"/>
      <c r="I273" s="85"/>
      <c r="J273" s="45"/>
      <c r="K273" s="45"/>
      <c r="L273" s="102"/>
      <c r="M273" s="102"/>
      <c r="N273" s="102"/>
      <c r="O273" s="159"/>
      <c r="P273" s="7"/>
    </row>
    <row r="274" spans="1:16" s="36" customFormat="1" ht="45" hidden="1">
      <c r="A274" s="7"/>
      <c r="B274" s="168"/>
      <c r="C274" s="33"/>
      <c r="D274" s="34"/>
      <c r="E274" s="55" t="s">
        <v>189</v>
      </c>
      <c r="F274" s="67" t="s">
        <v>152</v>
      </c>
      <c r="G274" s="73" t="s">
        <v>190</v>
      </c>
      <c r="H274" s="85"/>
      <c r="I274" s="85"/>
      <c r="J274" s="45"/>
      <c r="K274" s="45"/>
      <c r="L274" s="102"/>
      <c r="M274" s="102"/>
      <c r="N274" s="102"/>
      <c r="O274" s="159"/>
      <c r="P274" s="7"/>
    </row>
    <row r="275" spans="1:16" s="36" customFormat="1" ht="78.75" hidden="1">
      <c r="A275" s="7"/>
      <c r="B275" s="168"/>
      <c r="C275" s="33"/>
      <c r="D275" s="34"/>
      <c r="E275" s="55" t="s">
        <v>193</v>
      </c>
      <c r="F275" s="73" t="s">
        <v>178</v>
      </c>
      <c r="G275" s="73" t="s">
        <v>190</v>
      </c>
      <c r="H275" s="85"/>
      <c r="I275" s="85"/>
      <c r="J275" s="45"/>
      <c r="K275" s="45"/>
      <c r="L275" s="102"/>
      <c r="M275" s="102"/>
      <c r="N275" s="102"/>
      <c r="O275" s="159"/>
      <c r="P275" s="7"/>
    </row>
    <row r="276" spans="1:16" s="36" customFormat="1" ht="90" hidden="1">
      <c r="A276" s="7"/>
      <c r="B276" s="168"/>
      <c r="C276" s="33"/>
      <c r="D276" s="34"/>
      <c r="E276" s="55" t="s">
        <v>196</v>
      </c>
      <c r="F276" s="73" t="s">
        <v>152</v>
      </c>
      <c r="G276" s="73" t="s">
        <v>197</v>
      </c>
      <c r="H276" s="85"/>
      <c r="I276" s="85"/>
      <c r="J276" s="45"/>
      <c r="K276" s="45"/>
      <c r="L276" s="102"/>
      <c r="M276" s="102"/>
      <c r="N276" s="102"/>
      <c r="O276" s="159"/>
      <c r="P276" s="7"/>
    </row>
    <row r="277" spans="1:16" s="36" customFormat="1" ht="56.25" hidden="1">
      <c r="A277" s="7"/>
      <c r="B277" s="168"/>
      <c r="C277" s="33"/>
      <c r="D277" s="34"/>
      <c r="E277" s="56" t="s">
        <v>206</v>
      </c>
      <c r="F277" s="75" t="s">
        <v>163</v>
      </c>
      <c r="G277" s="75" t="s">
        <v>207</v>
      </c>
      <c r="H277" s="85"/>
      <c r="I277" s="85"/>
      <c r="J277" s="45"/>
      <c r="K277" s="45"/>
      <c r="L277" s="102"/>
      <c r="M277" s="102"/>
      <c r="N277" s="102"/>
      <c r="O277" s="159"/>
      <c r="P277" s="7"/>
    </row>
    <row r="278" spans="1:16" hidden="1">
      <c r="A278" s="7"/>
      <c r="B278" s="163" t="s">
        <v>111</v>
      </c>
      <c r="C278" s="8"/>
      <c r="D278" s="9"/>
      <c r="E278" s="52"/>
      <c r="F278" s="70"/>
      <c r="G278" s="70"/>
      <c r="H278" s="94" t="s">
        <v>98</v>
      </c>
      <c r="I278" s="94" t="s">
        <v>77</v>
      </c>
      <c r="J278" s="95" t="s">
        <v>414</v>
      </c>
      <c r="K278" s="97">
        <v>611</v>
      </c>
      <c r="L278" s="133">
        <v>7490.3</v>
      </c>
      <c r="M278" s="138">
        <v>0</v>
      </c>
      <c r="N278" s="138">
        <v>0</v>
      </c>
      <c r="O278" s="141">
        <v>0</v>
      </c>
      <c r="P278" s="7"/>
    </row>
    <row r="279" spans="1:16" hidden="1">
      <c r="A279" s="7"/>
      <c r="B279" s="163" t="s">
        <v>111</v>
      </c>
      <c r="C279" s="8"/>
      <c r="D279" s="9"/>
      <c r="E279" s="52"/>
      <c r="F279" s="70"/>
      <c r="G279" s="70"/>
      <c r="H279" s="94" t="s">
        <v>98</v>
      </c>
      <c r="I279" s="94" t="s">
        <v>77</v>
      </c>
      <c r="J279" s="95" t="s">
        <v>414</v>
      </c>
      <c r="K279" s="97">
        <v>621</v>
      </c>
      <c r="L279" s="133">
        <v>9638.7000000000007</v>
      </c>
      <c r="M279" s="138">
        <v>0</v>
      </c>
      <c r="N279" s="138">
        <v>0</v>
      </c>
      <c r="O279" s="141">
        <v>0</v>
      </c>
      <c r="P279" s="7"/>
    </row>
    <row r="280" spans="1:16" hidden="1">
      <c r="A280" s="7"/>
      <c r="B280" s="163" t="s">
        <v>111</v>
      </c>
      <c r="C280" s="8"/>
      <c r="D280" s="9"/>
      <c r="E280" s="52"/>
      <c r="F280" s="70"/>
      <c r="G280" s="70"/>
      <c r="H280" s="94" t="s">
        <v>98</v>
      </c>
      <c r="I280" s="94" t="s">
        <v>77</v>
      </c>
      <c r="J280" s="95" t="s">
        <v>426</v>
      </c>
      <c r="K280" s="97">
        <v>622</v>
      </c>
      <c r="L280" s="133">
        <v>2802.8</v>
      </c>
      <c r="M280" s="106">
        <v>0</v>
      </c>
      <c r="N280" s="106">
        <v>0</v>
      </c>
      <c r="O280" s="134">
        <v>0</v>
      </c>
      <c r="P280" s="7"/>
    </row>
    <row r="281" spans="1:16" hidden="1">
      <c r="A281" s="7"/>
      <c r="B281" s="163" t="s">
        <v>111</v>
      </c>
      <c r="C281" s="8"/>
      <c r="D281" s="9"/>
      <c r="E281" s="52"/>
      <c r="F281" s="70"/>
      <c r="G281" s="70"/>
      <c r="H281" s="94" t="s">
        <v>98</v>
      </c>
      <c r="I281" s="94" t="s">
        <v>77</v>
      </c>
      <c r="J281" s="95" t="s">
        <v>450</v>
      </c>
      <c r="K281" s="97">
        <v>612</v>
      </c>
      <c r="L281" s="133">
        <v>4.0999999999999996</v>
      </c>
      <c r="M281" s="138">
        <v>0</v>
      </c>
      <c r="N281" s="138">
        <v>0</v>
      </c>
      <c r="O281" s="141">
        <v>0</v>
      </c>
      <c r="P281" s="7"/>
    </row>
    <row r="282" spans="1:16" hidden="1">
      <c r="A282" s="7"/>
      <c r="B282" s="163" t="s">
        <v>111</v>
      </c>
      <c r="C282" s="8"/>
      <c r="D282" s="9"/>
      <c r="E282" s="52"/>
      <c r="F282" s="70"/>
      <c r="G282" s="70"/>
      <c r="H282" s="94" t="s">
        <v>98</v>
      </c>
      <c r="I282" s="94" t="s">
        <v>77</v>
      </c>
      <c r="J282" s="95" t="s">
        <v>459</v>
      </c>
      <c r="K282" s="97">
        <v>465</v>
      </c>
      <c r="L282" s="133">
        <v>1237.8</v>
      </c>
      <c r="M282" s="106">
        <v>0</v>
      </c>
      <c r="N282" s="106">
        <v>0</v>
      </c>
      <c r="O282" s="134">
        <v>0</v>
      </c>
      <c r="P282" s="7"/>
    </row>
    <row r="283" spans="1:16" hidden="1">
      <c r="A283" s="7"/>
      <c r="B283" s="163" t="s">
        <v>111</v>
      </c>
      <c r="C283" s="8"/>
      <c r="D283" s="9"/>
      <c r="E283" s="52"/>
      <c r="F283" s="70"/>
      <c r="G283" s="70"/>
      <c r="H283" s="94" t="s">
        <v>98</v>
      </c>
      <c r="I283" s="94" t="s">
        <v>77</v>
      </c>
      <c r="J283" s="95" t="s">
        <v>416</v>
      </c>
      <c r="K283" s="97">
        <v>622</v>
      </c>
      <c r="L283" s="133">
        <v>457.1</v>
      </c>
      <c r="M283" s="106">
        <v>0</v>
      </c>
      <c r="N283" s="106">
        <v>0</v>
      </c>
      <c r="O283" s="134">
        <v>0</v>
      </c>
      <c r="P283" s="7"/>
    </row>
    <row r="284" spans="1:16" hidden="1">
      <c r="A284" s="7"/>
      <c r="B284" s="163" t="s">
        <v>111</v>
      </c>
      <c r="C284" s="8"/>
      <c r="D284" s="9"/>
      <c r="E284" s="52"/>
      <c r="F284" s="70"/>
      <c r="G284" s="70"/>
      <c r="H284" s="94" t="s">
        <v>98</v>
      </c>
      <c r="I284" s="94" t="s">
        <v>77</v>
      </c>
      <c r="J284" s="95" t="s">
        <v>423</v>
      </c>
      <c r="K284" s="97">
        <v>612</v>
      </c>
      <c r="L284" s="133">
        <v>72</v>
      </c>
      <c r="M284" s="106">
        <v>0</v>
      </c>
      <c r="N284" s="106">
        <v>0</v>
      </c>
      <c r="O284" s="134">
        <v>0</v>
      </c>
      <c r="P284" s="7"/>
    </row>
    <row r="285" spans="1:16" hidden="1">
      <c r="A285" s="7"/>
      <c r="B285" s="163" t="s">
        <v>111</v>
      </c>
      <c r="C285" s="8"/>
      <c r="D285" s="9"/>
      <c r="E285" s="52"/>
      <c r="F285" s="70"/>
      <c r="G285" s="70"/>
      <c r="H285" s="94" t="s">
        <v>98</v>
      </c>
      <c r="I285" s="94" t="s">
        <v>77</v>
      </c>
      <c r="J285" s="95" t="s">
        <v>423</v>
      </c>
      <c r="K285" s="97">
        <v>622</v>
      </c>
      <c r="L285" s="133">
        <v>72</v>
      </c>
      <c r="M285" s="106">
        <v>0</v>
      </c>
      <c r="N285" s="106">
        <v>0</v>
      </c>
      <c r="O285" s="134">
        <v>0</v>
      </c>
      <c r="P285" s="7"/>
    </row>
    <row r="286" spans="1:16" hidden="1">
      <c r="A286" s="7"/>
      <c r="B286" s="163" t="s">
        <v>111</v>
      </c>
      <c r="C286" s="8"/>
      <c r="D286" s="9"/>
      <c r="E286" s="52"/>
      <c r="F286" s="70"/>
      <c r="G286" s="70"/>
      <c r="H286" s="94" t="s">
        <v>98</v>
      </c>
      <c r="I286" s="94" t="s">
        <v>77</v>
      </c>
      <c r="J286" s="95" t="s">
        <v>421</v>
      </c>
      <c r="K286" s="97">
        <v>622</v>
      </c>
      <c r="L286" s="133">
        <v>8.4</v>
      </c>
      <c r="M286" s="106">
        <v>0</v>
      </c>
      <c r="N286" s="106">
        <v>0</v>
      </c>
      <c r="O286" s="134">
        <v>0</v>
      </c>
      <c r="P286" s="7"/>
    </row>
    <row r="287" spans="1:16" hidden="1">
      <c r="A287" s="7"/>
      <c r="B287" s="163" t="s">
        <v>111</v>
      </c>
      <c r="C287" s="8"/>
      <c r="D287" s="9"/>
      <c r="E287" s="52"/>
      <c r="F287" s="70"/>
      <c r="G287" s="70"/>
      <c r="H287" s="94" t="s">
        <v>98</v>
      </c>
      <c r="I287" s="94" t="s">
        <v>77</v>
      </c>
      <c r="J287" s="95" t="s">
        <v>422</v>
      </c>
      <c r="K287" s="97">
        <v>622</v>
      </c>
      <c r="L287" s="133">
        <v>150</v>
      </c>
      <c r="M287" s="106">
        <v>0</v>
      </c>
      <c r="N287" s="106">
        <v>0</v>
      </c>
      <c r="O287" s="134">
        <v>0</v>
      </c>
      <c r="P287" s="7"/>
    </row>
    <row r="288" spans="1:16" hidden="1">
      <c r="A288" s="7"/>
      <c r="B288" s="163" t="s">
        <v>111</v>
      </c>
      <c r="C288" s="8"/>
      <c r="D288" s="9"/>
      <c r="E288" s="52"/>
      <c r="F288" s="70"/>
      <c r="G288" s="70"/>
      <c r="H288" s="94" t="s">
        <v>98</v>
      </c>
      <c r="I288" s="94" t="s">
        <v>77</v>
      </c>
      <c r="J288" s="95" t="s">
        <v>449</v>
      </c>
      <c r="K288" s="97">
        <v>612</v>
      </c>
      <c r="L288" s="133">
        <v>2657.1</v>
      </c>
      <c r="M288" s="106">
        <v>0</v>
      </c>
      <c r="N288" s="106">
        <v>0</v>
      </c>
      <c r="O288" s="134">
        <v>0</v>
      </c>
      <c r="P288" s="7"/>
    </row>
    <row r="289" spans="1:16" hidden="1">
      <c r="A289" s="7"/>
      <c r="B289" s="163" t="s">
        <v>111</v>
      </c>
      <c r="C289" s="8"/>
      <c r="D289" s="9"/>
      <c r="E289" s="52"/>
      <c r="F289" s="70"/>
      <c r="G289" s="70"/>
      <c r="H289" s="94" t="s">
        <v>98</v>
      </c>
      <c r="I289" s="94" t="s">
        <v>77</v>
      </c>
      <c r="J289" s="95" t="s">
        <v>411</v>
      </c>
      <c r="K289" s="97">
        <v>612</v>
      </c>
      <c r="L289" s="133">
        <v>450</v>
      </c>
      <c r="M289" s="106">
        <v>0</v>
      </c>
      <c r="N289" s="106">
        <v>0</v>
      </c>
      <c r="O289" s="134">
        <v>0</v>
      </c>
      <c r="P289" s="7"/>
    </row>
    <row r="290" spans="1:16" hidden="1">
      <c r="A290" s="7"/>
      <c r="B290" s="163" t="s">
        <v>111</v>
      </c>
      <c r="C290" s="8"/>
      <c r="D290" s="9"/>
      <c r="E290" s="52"/>
      <c r="F290" s="70"/>
      <c r="G290" s="70"/>
      <c r="H290" s="94" t="s">
        <v>98</v>
      </c>
      <c r="I290" s="94" t="s">
        <v>77</v>
      </c>
      <c r="J290" s="95" t="s">
        <v>660</v>
      </c>
      <c r="K290" s="97">
        <v>611</v>
      </c>
      <c r="L290" s="133">
        <v>0</v>
      </c>
      <c r="M290" s="106">
        <v>16560.099999999999</v>
      </c>
      <c r="N290" s="106">
        <v>16440.400000000001</v>
      </c>
      <c r="O290" s="134">
        <v>16445.900000000001</v>
      </c>
      <c r="P290" s="7"/>
    </row>
    <row r="291" spans="1:16" hidden="1">
      <c r="A291" s="7"/>
      <c r="B291" s="163" t="s">
        <v>111</v>
      </c>
      <c r="C291" s="8"/>
      <c r="D291" s="9"/>
      <c r="E291" s="52"/>
      <c r="F291" s="70"/>
      <c r="G291" s="70"/>
      <c r="H291" s="94" t="s">
        <v>98</v>
      </c>
      <c r="I291" s="94" t="s">
        <v>77</v>
      </c>
      <c r="J291" s="95" t="s">
        <v>660</v>
      </c>
      <c r="K291" s="97">
        <v>621</v>
      </c>
      <c r="L291" s="133">
        <v>0</v>
      </c>
      <c r="M291" s="106">
        <v>13339.3</v>
      </c>
      <c r="N291" s="106">
        <v>13356.4</v>
      </c>
      <c r="O291" s="134">
        <v>13374.3</v>
      </c>
      <c r="P291" s="7"/>
    </row>
    <row r="292" spans="1:16" hidden="1">
      <c r="A292" s="7"/>
      <c r="B292" s="163" t="s">
        <v>111</v>
      </c>
      <c r="C292" s="8"/>
      <c r="D292" s="9"/>
      <c r="E292" s="52"/>
      <c r="F292" s="70"/>
      <c r="G292" s="70"/>
      <c r="H292" s="94" t="s">
        <v>98</v>
      </c>
      <c r="I292" s="94" t="s">
        <v>77</v>
      </c>
      <c r="J292" s="95" t="s">
        <v>661</v>
      </c>
      <c r="K292" s="97">
        <v>612</v>
      </c>
      <c r="L292" s="133">
        <v>0</v>
      </c>
      <c r="M292" s="106">
        <v>4.3</v>
      </c>
      <c r="N292" s="106">
        <v>4.5</v>
      </c>
      <c r="O292" s="134">
        <v>4.5999999999999996</v>
      </c>
      <c r="P292" s="7"/>
    </row>
    <row r="293" spans="1:16" hidden="1">
      <c r="A293" s="7"/>
      <c r="B293" s="163" t="s">
        <v>111</v>
      </c>
      <c r="C293" s="8"/>
      <c r="D293" s="9"/>
      <c r="E293" s="52"/>
      <c r="F293" s="70"/>
      <c r="G293" s="70"/>
      <c r="H293" s="94" t="s">
        <v>98</v>
      </c>
      <c r="I293" s="94" t="s">
        <v>77</v>
      </c>
      <c r="J293" s="95" t="s">
        <v>662</v>
      </c>
      <c r="K293" s="97">
        <v>612</v>
      </c>
      <c r="L293" s="133">
        <v>0</v>
      </c>
      <c r="M293" s="106">
        <v>265</v>
      </c>
      <c r="N293" s="106">
        <v>265</v>
      </c>
      <c r="O293" s="134">
        <v>265</v>
      </c>
      <c r="P293" s="7"/>
    </row>
    <row r="294" spans="1:16" hidden="1">
      <c r="A294" s="7"/>
      <c r="B294" s="163" t="s">
        <v>111</v>
      </c>
      <c r="C294" s="8"/>
      <c r="D294" s="9"/>
      <c r="E294" s="52"/>
      <c r="F294" s="70"/>
      <c r="G294" s="70"/>
      <c r="H294" s="94" t="s">
        <v>98</v>
      </c>
      <c r="I294" s="94" t="s">
        <v>77</v>
      </c>
      <c r="J294" s="95" t="s">
        <v>662</v>
      </c>
      <c r="K294" s="97">
        <v>622</v>
      </c>
      <c r="L294" s="133">
        <v>0</v>
      </c>
      <c r="M294" s="106">
        <v>658.8</v>
      </c>
      <c r="N294" s="106">
        <v>658.8</v>
      </c>
      <c r="O294" s="134">
        <v>658.8</v>
      </c>
      <c r="P294" s="7"/>
    </row>
    <row r="295" spans="1:16" hidden="1">
      <c r="A295" s="7"/>
      <c r="B295" s="163" t="s">
        <v>111</v>
      </c>
      <c r="C295" s="8"/>
      <c r="D295" s="9"/>
      <c r="E295" s="52"/>
      <c r="F295" s="70"/>
      <c r="G295" s="70"/>
      <c r="H295" s="94" t="s">
        <v>98</v>
      </c>
      <c r="I295" s="94" t="s">
        <v>77</v>
      </c>
      <c r="J295" s="95" t="s">
        <v>474</v>
      </c>
      <c r="K295" s="97">
        <v>612</v>
      </c>
      <c r="L295" s="133">
        <v>1.7</v>
      </c>
      <c r="M295" s="106">
        <v>0</v>
      </c>
      <c r="N295" s="106">
        <v>0</v>
      </c>
      <c r="O295" s="134">
        <v>0</v>
      </c>
      <c r="P295" s="7"/>
    </row>
    <row r="296" spans="1:16" hidden="1">
      <c r="A296" s="7"/>
      <c r="B296" s="163" t="s">
        <v>111</v>
      </c>
      <c r="C296" s="8"/>
      <c r="D296" s="9"/>
      <c r="E296" s="52"/>
      <c r="F296" s="70"/>
      <c r="G296" s="70"/>
      <c r="H296" s="94" t="s">
        <v>98</v>
      </c>
      <c r="I296" s="94" t="s">
        <v>77</v>
      </c>
      <c r="J296" s="95" t="s">
        <v>475</v>
      </c>
      <c r="K296" s="97">
        <v>612</v>
      </c>
      <c r="L296" s="133">
        <v>29.7</v>
      </c>
      <c r="M296" s="106">
        <v>0</v>
      </c>
      <c r="N296" s="106">
        <v>0</v>
      </c>
      <c r="O296" s="134">
        <v>0</v>
      </c>
      <c r="P296" s="7"/>
    </row>
    <row r="297" spans="1:16" hidden="1">
      <c r="A297" s="7"/>
      <c r="B297" s="163" t="s">
        <v>111</v>
      </c>
      <c r="C297" s="8"/>
      <c r="D297" s="9"/>
      <c r="E297" s="52"/>
      <c r="F297" s="70"/>
      <c r="G297" s="70"/>
      <c r="H297" s="94" t="s">
        <v>98</v>
      </c>
      <c r="I297" s="94" t="s">
        <v>77</v>
      </c>
      <c r="J297" s="95" t="s">
        <v>475</v>
      </c>
      <c r="K297" s="97">
        <v>622</v>
      </c>
      <c r="L297" s="133">
        <v>53.1</v>
      </c>
      <c r="M297" s="106">
        <v>0</v>
      </c>
      <c r="N297" s="106">
        <v>0</v>
      </c>
      <c r="O297" s="134">
        <v>0</v>
      </c>
      <c r="P297" s="7"/>
    </row>
    <row r="298" spans="1:16" hidden="1">
      <c r="A298" s="7"/>
      <c r="B298" s="163" t="s">
        <v>111</v>
      </c>
      <c r="C298" s="8"/>
      <c r="D298" s="9"/>
      <c r="E298" s="52"/>
      <c r="F298" s="70"/>
      <c r="G298" s="70"/>
      <c r="H298" s="94" t="s">
        <v>98</v>
      </c>
      <c r="I298" s="94" t="s">
        <v>77</v>
      </c>
      <c r="J298" s="95" t="s">
        <v>295</v>
      </c>
      <c r="K298" s="97">
        <v>611</v>
      </c>
      <c r="L298" s="133">
        <v>92</v>
      </c>
      <c r="M298" s="106">
        <v>0</v>
      </c>
      <c r="N298" s="106">
        <v>0</v>
      </c>
      <c r="O298" s="134">
        <v>0</v>
      </c>
      <c r="P298" s="7"/>
    </row>
    <row r="299" spans="1:16" hidden="1">
      <c r="A299" s="7"/>
      <c r="B299" s="163" t="s">
        <v>111</v>
      </c>
      <c r="C299" s="8"/>
      <c r="D299" s="9"/>
      <c r="E299" s="52"/>
      <c r="F299" s="70"/>
      <c r="G299" s="70"/>
      <c r="H299" s="94" t="s">
        <v>98</v>
      </c>
      <c r="I299" s="94" t="s">
        <v>77</v>
      </c>
      <c r="J299" s="95" t="s">
        <v>295</v>
      </c>
      <c r="K299" s="97">
        <v>621</v>
      </c>
      <c r="L299" s="133">
        <v>110.6</v>
      </c>
      <c r="M299" s="106">
        <v>0</v>
      </c>
      <c r="N299" s="106">
        <v>0</v>
      </c>
      <c r="O299" s="134">
        <v>0</v>
      </c>
      <c r="P299" s="7"/>
    </row>
    <row r="300" spans="1:16" hidden="1">
      <c r="A300" s="7"/>
      <c r="B300" s="163" t="s">
        <v>111</v>
      </c>
      <c r="C300" s="8"/>
      <c r="D300" s="9"/>
      <c r="E300" s="52"/>
      <c r="F300" s="70"/>
      <c r="G300" s="70"/>
      <c r="H300" s="94" t="s">
        <v>98</v>
      </c>
      <c r="I300" s="94" t="s">
        <v>77</v>
      </c>
      <c r="J300" s="95" t="s">
        <v>436</v>
      </c>
      <c r="K300" s="97">
        <v>622</v>
      </c>
      <c r="L300" s="133">
        <v>44.6</v>
      </c>
      <c r="M300" s="106">
        <v>0</v>
      </c>
      <c r="N300" s="106">
        <v>0</v>
      </c>
      <c r="O300" s="134">
        <v>0</v>
      </c>
      <c r="P300" s="7"/>
    </row>
    <row r="301" spans="1:16" hidden="1">
      <c r="A301" s="7"/>
      <c r="B301" s="163" t="s">
        <v>111</v>
      </c>
      <c r="C301" s="8"/>
      <c r="D301" s="9"/>
      <c r="E301" s="52"/>
      <c r="F301" s="70"/>
      <c r="G301" s="70"/>
      <c r="H301" s="94" t="s">
        <v>98</v>
      </c>
      <c r="I301" s="94" t="s">
        <v>77</v>
      </c>
      <c r="J301" s="95" t="s">
        <v>438</v>
      </c>
      <c r="K301" s="97">
        <v>622</v>
      </c>
      <c r="L301" s="133">
        <v>6</v>
      </c>
      <c r="M301" s="106">
        <v>0</v>
      </c>
      <c r="N301" s="106">
        <v>0</v>
      </c>
      <c r="O301" s="134">
        <v>0</v>
      </c>
      <c r="P301" s="7"/>
    </row>
    <row r="302" spans="1:16" hidden="1">
      <c r="A302" s="7"/>
      <c r="B302" s="163" t="s">
        <v>111</v>
      </c>
      <c r="C302" s="8"/>
      <c r="D302" s="9"/>
      <c r="E302" s="52"/>
      <c r="F302" s="70"/>
      <c r="G302" s="70"/>
      <c r="H302" s="94" t="s">
        <v>98</v>
      </c>
      <c r="I302" s="94" t="s">
        <v>77</v>
      </c>
      <c r="J302" s="95" t="s">
        <v>476</v>
      </c>
      <c r="K302" s="97">
        <v>465</v>
      </c>
      <c r="L302" s="133">
        <v>15</v>
      </c>
      <c r="M302" s="106">
        <v>0</v>
      </c>
      <c r="N302" s="106">
        <v>0</v>
      </c>
      <c r="O302" s="134">
        <v>0</v>
      </c>
      <c r="P302" s="7"/>
    </row>
    <row r="303" spans="1:16" hidden="1">
      <c r="A303" s="7"/>
      <c r="B303" s="163" t="s">
        <v>111</v>
      </c>
      <c r="C303" s="8"/>
      <c r="D303" s="9"/>
      <c r="E303" s="52"/>
      <c r="F303" s="70"/>
      <c r="G303" s="70"/>
      <c r="H303" s="94" t="s">
        <v>98</v>
      </c>
      <c r="I303" s="94" t="s">
        <v>77</v>
      </c>
      <c r="J303" s="95" t="s">
        <v>477</v>
      </c>
      <c r="K303" s="97">
        <v>465</v>
      </c>
      <c r="L303" s="133">
        <v>129.19999999999999</v>
      </c>
      <c r="M303" s="106">
        <v>0</v>
      </c>
      <c r="N303" s="106">
        <v>0</v>
      </c>
      <c r="O303" s="134">
        <v>0</v>
      </c>
      <c r="P303" s="7"/>
    </row>
    <row r="304" spans="1:16" hidden="1">
      <c r="A304" s="7"/>
      <c r="B304" s="163" t="s">
        <v>111</v>
      </c>
      <c r="C304" s="8"/>
      <c r="D304" s="9"/>
      <c r="E304" s="52"/>
      <c r="F304" s="70"/>
      <c r="G304" s="70"/>
      <c r="H304" s="94" t="s">
        <v>98</v>
      </c>
      <c r="I304" s="94" t="s">
        <v>77</v>
      </c>
      <c r="J304" s="95" t="s">
        <v>441</v>
      </c>
      <c r="K304" s="97">
        <v>612</v>
      </c>
      <c r="L304" s="133">
        <v>0.3</v>
      </c>
      <c r="M304" s="106">
        <v>0</v>
      </c>
      <c r="N304" s="106">
        <v>0</v>
      </c>
      <c r="O304" s="134">
        <v>0</v>
      </c>
      <c r="P304" s="7"/>
    </row>
    <row r="305" spans="1:16" hidden="1">
      <c r="A305" s="7"/>
      <c r="B305" s="163" t="s">
        <v>111</v>
      </c>
      <c r="C305" s="8"/>
      <c r="D305" s="9"/>
      <c r="E305" s="52"/>
      <c r="F305" s="70"/>
      <c r="G305" s="70"/>
      <c r="H305" s="94" t="s">
        <v>98</v>
      </c>
      <c r="I305" s="94" t="s">
        <v>77</v>
      </c>
      <c r="J305" s="95" t="s">
        <v>441</v>
      </c>
      <c r="K305" s="97">
        <v>622</v>
      </c>
      <c r="L305" s="133">
        <v>0.5</v>
      </c>
      <c r="M305" s="106">
        <v>0</v>
      </c>
      <c r="N305" s="106">
        <v>0</v>
      </c>
      <c r="O305" s="134">
        <v>0</v>
      </c>
      <c r="P305" s="7"/>
    </row>
    <row r="306" spans="1:16" hidden="1">
      <c r="A306" s="7"/>
      <c r="B306" s="163" t="s">
        <v>111</v>
      </c>
      <c r="C306" s="8"/>
      <c r="D306" s="9"/>
      <c r="E306" s="52"/>
      <c r="F306" s="70"/>
      <c r="G306" s="70"/>
      <c r="H306" s="94" t="s">
        <v>98</v>
      </c>
      <c r="I306" s="94" t="s">
        <v>92</v>
      </c>
      <c r="J306" s="95" t="s">
        <v>478</v>
      </c>
      <c r="K306" s="97">
        <v>612</v>
      </c>
      <c r="L306" s="133">
        <v>34.6</v>
      </c>
      <c r="M306" s="106">
        <v>0</v>
      </c>
      <c r="N306" s="106">
        <v>0</v>
      </c>
      <c r="O306" s="134">
        <v>0</v>
      </c>
      <c r="P306" s="7"/>
    </row>
    <row r="307" spans="1:16" hidden="1">
      <c r="A307" s="7"/>
      <c r="B307" s="163" t="s">
        <v>115</v>
      </c>
      <c r="C307" s="8"/>
      <c r="D307" s="9"/>
      <c r="E307" s="52"/>
      <c r="F307" s="70"/>
      <c r="G307" s="70"/>
      <c r="H307" s="139" t="s">
        <v>98</v>
      </c>
      <c r="I307" s="95" t="s">
        <v>77</v>
      </c>
      <c r="J307" s="98" t="s">
        <v>296</v>
      </c>
      <c r="K307" s="98">
        <v>612</v>
      </c>
      <c r="L307" s="105">
        <v>0</v>
      </c>
      <c r="M307" s="184">
        <v>774</v>
      </c>
      <c r="N307" s="105">
        <v>0</v>
      </c>
      <c r="O307" s="161">
        <v>0</v>
      </c>
      <c r="P307" s="7"/>
    </row>
    <row r="308" spans="1:16" hidden="1">
      <c r="A308" s="7"/>
      <c r="B308" s="163" t="s">
        <v>115</v>
      </c>
      <c r="C308" s="8"/>
      <c r="D308" s="9"/>
      <c r="E308" s="52"/>
      <c r="F308" s="70"/>
      <c r="G308" s="70"/>
      <c r="H308" s="139" t="s">
        <v>98</v>
      </c>
      <c r="I308" s="95" t="s">
        <v>77</v>
      </c>
      <c r="J308" s="98" t="s">
        <v>291</v>
      </c>
      <c r="K308" s="98">
        <v>612</v>
      </c>
      <c r="L308" s="105">
        <v>1059.8</v>
      </c>
      <c r="M308" s="105">
        <v>2635.2</v>
      </c>
      <c r="N308" s="105">
        <v>2635.2</v>
      </c>
      <c r="O308" s="161">
        <v>2635.2</v>
      </c>
      <c r="P308" s="7"/>
    </row>
    <row r="309" spans="1:16" hidden="1">
      <c r="A309" s="7"/>
      <c r="B309" s="163" t="s">
        <v>115</v>
      </c>
      <c r="C309" s="8"/>
      <c r="D309" s="9"/>
      <c r="E309" s="52"/>
      <c r="F309" s="70"/>
      <c r="G309" s="70"/>
      <c r="H309" s="139" t="s">
        <v>98</v>
      </c>
      <c r="I309" s="95" t="s">
        <v>77</v>
      </c>
      <c r="J309" s="98" t="s">
        <v>292</v>
      </c>
      <c r="K309" s="98">
        <v>611</v>
      </c>
      <c r="L309" s="105">
        <v>13427.8</v>
      </c>
      <c r="M309" s="185">
        <v>18060.3</v>
      </c>
      <c r="N309" s="185">
        <v>18103.3</v>
      </c>
      <c r="O309" s="186">
        <v>18117.400000000001</v>
      </c>
      <c r="P309" s="7"/>
    </row>
    <row r="310" spans="1:16" hidden="1">
      <c r="A310" s="7"/>
      <c r="B310" s="163" t="s">
        <v>115</v>
      </c>
      <c r="C310" s="8"/>
      <c r="D310" s="9"/>
      <c r="E310" s="52"/>
      <c r="F310" s="70"/>
      <c r="G310" s="70"/>
      <c r="H310" s="139" t="s">
        <v>98</v>
      </c>
      <c r="I310" s="95" t="s">
        <v>77</v>
      </c>
      <c r="J310" s="98" t="s">
        <v>293</v>
      </c>
      <c r="K310" s="98">
        <v>612</v>
      </c>
      <c r="L310" s="105">
        <v>32.4</v>
      </c>
      <c r="M310" s="185">
        <v>326.5</v>
      </c>
      <c r="N310" s="105">
        <v>0</v>
      </c>
      <c r="O310" s="161">
        <v>0</v>
      </c>
      <c r="P310" s="7"/>
    </row>
    <row r="311" spans="1:16" hidden="1">
      <c r="A311" s="7"/>
      <c r="B311" s="163" t="s">
        <v>115</v>
      </c>
      <c r="C311" s="8"/>
      <c r="D311" s="9"/>
      <c r="E311" s="52"/>
      <c r="F311" s="70"/>
      <c r="G311" s="70"/>
      <c r="H311" s="139" t="s">
        <v>98</v>
      </c>
      <c r="I311" s="95" t="s">
        <v>77</v>
      </c>
      <c r="J311" s="98" t="s">
        <v>294</v>
      </c>
      <c r="K311" s="98">
        <v>612</v>
      </c>
      <c r="L311" s="105">
        <v>150</v>
      </c>
      <c r="M311" s="185">
        <v>3955.6</v>
      </c>
      <c r="N311" s="105">
        <v>0</v>
      </c>
      <c r="O311" s="161">
        <v>0</v>
      </c>
      <c r="P311" s="7"/>
    </row>
    <row r="312" spans="1:16" hidden="1">
      <c r="A312" s="7"/>
      <c r="B312" s="163" t="s">
        <v>115</v>
      </c>
      <c r="C312" s="8"/>
      <c r="D312" s="9"/>
      <c r="E312" s="52"/>
      <c r="F312" s="70"/>
      <c r="G312" s="70"/>
      <c r="H312" s="139" t="s">
        <v>98</v>
      </c>
      <c r="I312" s="95" t="s">
        <v>77</v>
      </c>
      <c r="J312" s="98" t="s">
        <v>295</v>
      </c>
      <c r="K312" s="98">
        <v>611</v>
      </c>
      <c r="L312" s="105">
        <v>90.3</v>
      </c>
      <c r="M312" s="105">
        <v>0</v>
      </c>
      <c r="N312" s="105">
        <v>0</v>
      </c>
      <c r="O312" s="161">
        <v>0</v>
      </c>
      <c r="P312" s="7"/>
    </row>
    <row r="313" spans="1:16" ht="101.25" hidden="1">
      <c r="A313" s="7"/>
      <c r="B313" s="167"/>
      <c r="C313" s="27">
        <v>301010021</v>
      </c>
      <c r="D313" s="28" t="s">
        <v>48</v>
      </c>
      <c r="E313" s="53"/>
      <c r="F313" s="71"/>
      <c r="G313" s="71"/>
      <c r="H313" s="89"/>
      <c r="I313" s="89"/>
      <c r="J313" s="88"/>
      <c r="K313" s="88"/>
      <c r="L313" s="104">
        <f>L316+L317+L318+L319+L320+L321+L322+L323+L324+L325+L326+L327+L315</f>
        <v>1557.3</v>
      </c>
      <c r="M313" s="104">
        <f>M316+M317+M318+M319+M320+M321+M322+M323+M324+M325+M326+M327+M315</f>
        <v>1777.4</v>
      </c>
      <c r="N313" s="104">
        <f>N316+N317+N318+N319+N320+N321+N322+N323+N324+N325+N326+N327+N315</f>
        <v>1807</v>
      </c>
      <c r="O313" s="104">
        <f>O316+O317+O318+O319+O320+O321+O322+O323+O324+O325+O326+O327+O315</f>
        <v>1836.5</v>
      </c>
      <c r="P313" s="7"/>
    </row>
    <row r="314" spans="1:16" s="36" customFormat="1" ht="56.25" hidden="1">
      <c r="A314" s="7"/>
      <c r="B314" s="168"/>
      <c r="C314" s="33"/>
      <c r="D314" s="34"/>
      <c r="E314" s="50" t="s">
        <v>182</v>
      </c>
      <c r="F314" s="68" t="s">
        <v>252</v>
      </c>
      <c r="G314" s="74" t="s">
        <v>233</v>
      </c>
      <c r="H314" s="85"/>
      <c r="I314" s="85"/>
      <c r="J314" s="45"/>
      <c r="K314" s="45"/>
      <c r="L314" s="102"/>
      <c r="M314" s="102"/>
      <c r="N314" s="102"/>
      <c r="O314" s="159"/>
      <c r="P314" s="7"/>
    </row>
    <row r="315" spans="1:16" s="36" customFormat="1">
      <c r="A315" s="7"/>
      <c r="B315" s="163" t="s">
        <v>82</v>
      </c>
      <c r="C315" s="8"/>
      <c r="D315" s="9"/>
      <c r="E315" s="50"/>
      <c r="F315" s="68"/>
      <c r="G315" s="74"/>
      <c r="H315" s="86" t="s">
        <v>98</v>
      </c>
      <c r="I315" s="86" t="s">
        <v>98</v>
      </c>
      <c r="J315" s="182" t="s">
        <v>680</v>
      </c>
      <c r="K315" s="183">
        <v>244</v>
      </c>
      <c r="L315" s="103">
        <v>36.200000000000003</v>
      </c>
      <c r="M315" s="103">
        <v>0</v>
      </c>
      <c r="N315" s="103">
        <v>0</v>
      </c>
      <c r="O315" s="164">
        <v>0</v>
      </c>
      <c r="P315" s="7"/>
    </row>
    <row r="316" spans="1:16" s="36" customFormat="1" hidden="1">
      <c r="A316" s="7"/>
      <c r="B316" s="163" t="s">
        <v>111</v>
      </c>
      <c r="C316" s="8"/>
      <c r="D316" s="9"/>
      <c r="E316" s="50"/>
      <c r="F316" s="68"/>
      <c r="G316" s="74"/>
      <c r="H316" s="130" t="s">
        <v>98</v>
      </c>
      <c r="I316" s="130" t="s">
        <v>98</v>
      </c>
      <c r="J316" s="131" t="s">
        <v>479</v>
      </c>
      <c r="K316" s="132">
        <v>612</v>
      </c>
      <c r="L316" s="133">
        <v>33.4</v>
      </c>
      <c r="M316" s="106">
        <v>140</v>
      </c>
      <c r="N316" s="106">
        <v>140</v>
      </c>
      <c r="O316" s="134">
        <v>140</v>
      </c>
      <c r="P316" s="7"/>
    </row>
    <row r="317" spans="1:16" hidden="1">
      <c r="A317" s="7"/>
      <c r="B317" s="163" t="s">
        <v>111</v>
      </c>
      <c r="C317" s="8"/>
      <c r="D317" s="9"/>
      <c r="E317" s="52"/>
      <c r="F317" s="70"/>
      <c r="G317" s="70"/>
      <c r="H317" s="130" t="s">
        <v>98</v>
      </c>
      <c r="I317" s="130" t="s">
        <v>98</v>
      </c>
      <c r="J317" s="131" t="s">
        <v>480</v>
      </c>
      <c r="K317" s="132">
        <v>612</v>
      </c>
      <c r="L317" s="133">
        <v>813.3</v>
      </c>
      <c r="M317" s="106">
        <v>125</v>
      </c>
      <c r="N317" s="106">
        <v>125</v>
      </c>
      <c r="O317" s="134">
        <v>125</v>
      </c>
      <c r="P317" s="7"/>
    </row>
    <row r="318" spans="1:16" hidden="1">
      <c r="A318" s="7"/>
      <c r="B318" s="163" t="s">
        <v>111</v>
      </c>
      <c r="C318" s="8"/>
      <c r="D318" s="9"/>
      <c r="E318" s="52"/>
      <c r="F318" s="70"/>
      <c r="G318" s="70"/>
      <c r="H318" s="130" t="s">
        <v>98</v>
      </c>
      <c r="I318" s="130" t="s">
        <v>98</v>
      </c>
      <c r="J318" s="131" t="s">
        <v>481</v>
      </c>
      <c r="K318" s="132">
        <v>612</v>
      </c>
      <c r="L318" s="133">
        <v>50.1</v>
      </c>
      <c r="M318" s="106">
        <v>0</v>
      </c>
      <c r="N318" s="106">
        <v>0</v>
      </c>
      <c r="O318" s="134">
        <v>0</v>
      </c>
      <c r="P318" s="7"/>
    </row>
    <row r="319" spans="1:16" hidden="1">
      <c r="A319" s="7"/>
      <c r="B319" s="163" t="s">
        <v>111</v>
      </c>
      <c r="C319" s="8"/>
      <c r="D319" s="9"/>
      <c r="E319" s="52"/>
      <c r="F319" s="70"/>
      <c r="G319" s="70"/>
      <c r="H319" s="94" t="s">
        <v>98</v>
      </c>
      <c r="I319" s="94" t="s">
        <v>98</v>
      </c>
      <c r="J319" s="95" t="s">
        <v>482</v>
      </c>
      <c r="K319" s="97">
        <v>244</v>
      </c>
      <c r="L319" s="133">
        <v>19.899999999999999</v>
      </c>
      <c r="M319" s="106">
        <v>21.4</v>
      </c>
      <c r="N319" s="106">
        <v>22.3</v>
      </c>
      <c r="O319" s="134">
        <v>23.1</v>
      </c>
      <c r="P319" s="7"/>
    </row>
    <row r="320" spans="1:16" hidden="1">
      <c r="A320" s="7"/>
      <c r="B320" s="163" t="s">
        <v>111</v>
      </c>
      <c r="C320" s="8"/>
      <c r="D320" s="9"/>
      <c r="E320" s="52"/>
      <c r="F320" s="70"/>
      <c r="G320" s="70"/>
      <c r="H320" s="94" t="s">
        <v>98</v>
      </c>
      <c r="I320" s="94" t="s">
        <v>98</v>
      </c>
      <c r="J320" s="95" t="s">
        <v>483</v>
      </c>
      <c r="K320" s="97">
        <v>244</v>
      </c>
      <c r="L320" s="133">
        <v>112.7</v>
      </c>
      <c r="M320" s="106">
        <v>91</v>
      </c>
      <c r="N320" s="106">
        <v>94.7</v>
      </c>
      <c r="O320" s="134">
        <v>98.4</v>
      </c>
      <c r="P320" s="7"/>
    </row>
    <row r="321" spans="1:16" hidden="1">
      <c r="A321" s="7"/>
      <c r="B321" s="163" t="s">
        <v>111</v>
      </c>
      <c r="C321" s="8"/>
      <c r="D321" s="9"/>
      <c r="E321" s="52"/>
      <c r="F321" s="70"/>
      <c r="G321" s="70"/>
      <c r="H321" s="94" t="s">
        <v>98</v>
      </c>
      <c r="I321" s="94" t="s">
        <v>98</v>
      </c>
      <c r="J321" s="95" t="s">
        <v>484</v>
      </c>
      <c r="K321" s="97">
        <v>612</v>
      </c>
      <c r="L321" s="133">
        <v>55.7</v>
      </c>
      <c r="M321" s="106">
        <v>170</v>
      </c>
      <c r="N321" s="106">
        <v>170</v>
      </c>
      <c r="O321" s="134">
        <v>170</v>
      </c>
      <c r="P321" s="7"/>
    </row>
    <row r="322" spans="1:16" hidden="1">
      <c r="A322" s="7"/>
      <c r="B322" s="163" t="s">
        <v>111</v>
      </c>
      <c r="C322" s="8"/>
      <c r="D322" s="9"/>
      <c r="E322" s="52"/>
      <c r="F322" s="70"/>
      <c r="G322" s="70"/>
      <c r="H322" s="94" t="s">
        <v>98</v>
      </c>
      <c r="I322" s="94" t="s">
        <v>98</v>
      </c>
      <c r="J322" s="95" t="s">
        <v>614</v>
      </c>
      <c r="K322" s="97">
        <v>612</v>
      </c>
      <c r="L322" s="133">
        <v>0</v>
      </c>
      <c r="M322" s="106">
        <v>630</v>
      </c>
      <c r="N322" s="106">
        <v>630</v>
      </c>
      <c r="O322" s="134">
        <v>630</v>
      </c>
      <c r="P322" s="7"/>
    </row>
    <row r="323" spans="1:16" hidden="1">
      <c r="A323" s="7"/>
      <c r="B323" s="163" t="s">
        <v>115</v>
      </c>
      <c r="C323" s="8"/>
      <c r="D323" s="9"/>
      <c r="E323" s="52"/>
      <c r="F323" s="70"/>
      <c r="G323" s="70"/>
      <c r="H323" s="139" t="s">
        <v>98</v>
      </c>
      <c r="I323" s="95" t="s">
        <v>98</v>
      </c>
      <c r="J323" s="98" t="s">
        <v>297</v>
      </c>
      <c r="K323" s="98">
        <v>612</v>
      </c>
      <c r="L323" s="105">
        <v>50</v>
      </c>
      <c r="M323" s="184">
        <v>10</v>
      </c>
      <c r="N323" s="184">
        <v>10</v>
      </c>
      <c r="O323" s="190">
        <v>10</v>
      </c>
      <c r="P323" s="7"/>
    </row>
    <row r="324" spans="1:16" hidden="1">
      <c r="A324" s="7"/>
      <c r="B324" s="163" t="s">
        <v>115</v>
      </c>
      <c r="C324" s="8"/>
      <c r="D324" s="9"/>
      <c r="E324" s="52"/>
      <c r="F324" s="70"/>
      <c r="G324" s="70"/>
      <c r="H324" s="139" t="s">
        <v>98</v>
      </c>
      <c r="I324" s="95" t="s">
        <v>98</v>
      </c>
      <c r="J324" s="98" t="s">
        <v>618</v>
      </c>
      <c r="K324" s="98">
        <v>612</v>
      </c>
      <c r="L324" s="105">
        <v>0</v>
      </c>
      <c r="M324" s="184">
        <v>20</v>
      </c>
      <c r="N324" s="184">
        <v>20</v>
      </c>
      <c r="O324" s="190">
        <v>20</v>
      </c>
      <c r="P324" s="7"/>
    </row>
    <row r="325" spans="1:16" hidden="1">
      <c r="A325" s="7"/>
      <c r="B325" s="163" t="s">
        <v>115</v>
      </c>
      <c r="C325" s="8"/>
      <c r="D325" s="9"/>
      <c r="E325" s="52"/>
      <c r="F325" s="70"/>
      <c r="G325" s="70"/>
      <c r="H325" s="139" t="s">
        <v>98</v>
      </c>
      <c r="I325" s="95" t="s">
        <v>98</v>
      </c>
      <c r="J325" s="98" t="s">
        <v>619</v>
      </c>
      <c r="K325" s="98">
        <v>612</v>
      </c>
      <c r="L325" s="105">
        <v>0</v>
      </c>
      <c r="M325" s="184">
        <v>20</v>
      </c>
      <c r="N325" s="184">
        <v>20</v>
      </c>
      <c r="O325" s="190">
        <v>20</v>
      </c>
      <c r="P325" s="7"/>
    </row>
    <row r="326" spans="1:16" hidden="1">
      <c r="A326" s="7"/>
      <c r="B326" s="163" t="s">
        <v>117</v>
      </c>
      <c r="C326" s="8"/>
      <c r="D326" s="9"/>
      <c r="E326" s="52"/>
      <c r="F326" s="70"/>
      <c r="G326" s="70"/>
      <c r="H326" s="139" t="s">
        <v>98</v>
      </c>
      <c r="I326" s="95" t="s">
        <v>98</v>
      </c>
      <c r="J326" s="98" t="s">
        <v>413</v>
      </c>
      <c r="K326" s="98">
        <v>350</v>
      </c>
      <c r="L326" s="105">
        <v>45</v>
      </c>
      <c r="M326" s="105">
        <v>250</v>
      </c>
      <c r="N326" s="105">
        <v>250</v>
      </c>
      <c r="O326" s="161">
        <v>250</v>
      </c>
      <c r="P326" s="7"/>
    </row>
    <row r="327" spans="1:16" hidden="1">
      <c r="A327" s="7"/>
      <c r="B327" s="163" t="s">
        <v>118</v>
      </c>
      <c r="C327" s="8"/>
      <c r="D327" s="9"/>
      <c r="E327" s="52"/>
      <c r="F327" s="70"/>
      <c r="G327" s="70"/>
      <c r="H327" s="140" t="s">
        <v>98</v>
      </c>
      <c r="I327" s="140" t="s">
        <v>98</v>
      </c>
      <c r="J327" s="140" t="s">
        <v>355</v>
      </c>
      <c r="K327" s="140" t="s">
        <v>114</v>
      </c>
      <c r="L327" s="105">
        <v>341</v>
      </c>
      <c r="M327" s="105">
        <v>300</v>
      </c>
      <c r="N327" s="105">
        <v>325</v>
      </c>
      <c r="O327" s="161">
        <v>350</v>
      </c>
      <c r="P327" s="7"/>
    </row>
    <row r="328" spans="1:16" ht="409.5" hidden="1">
      <c r="A328" s="7"/>
      <c r="B328" s="167"/>
      <c r="C328" s="27">
        <v>301010022</v>
      </c>
      <c r="D328" s="28" t="s">
        <v>47</v>
      </c>
      <c r="E328" s="53"/>
      <c r="F328" s="71"/>
      <c r="G328" s="71"/>
      <c r="H328" s="89"/>
      <c r="I328" s="89"/>
      <c r="J328" s="88"/>
      <c r="K328" s="88"/>
      <c r="L328" s="104">
        <f>L340+L341+L342+L343+L344+L345+L346+L347+L348+L349+L350+L351+L352+L353+L354+L355+L356+L357+L358+L359+L360+L361+L362+L363+L364+L365+L366+L367+L368+L369+L370+L371+L372+L373+L374+L375+L376+L377+L378+L379+L380+L381+L382</f>
        <v>45137.5</v>
      </c>
      <c r="M328" s="104">
        <f>M340+M341+M342+M343+M344+M345+M346+M347+M348+M349+M350+M351+M352+M353+M354+M355+M356+M357+M358+M359+M360+M361+M362+M363+M364+M365+M366+M367+M368+M369+M370+M371+M372+M373+M374+M375+M376+M377+M378+M379+M380+M381+M382</f>
        <v>57453.1</v>
      </c>
      <c r="N328" s="104">
        <f>N340+N341+N342+N343+N344+N345+N346+N347+N348+N349+N350+N351+N352+N353+N354+N355+N356+N357+N358+N359+N360+N361+N362+N363+N364+N365+N366+N367+N368+N369+N370+N371+N372+N373+N374+N375+N376+N377+N378+N379+N380+N381+N382</f>
        <v>54743.399999999994</v>
      </c>
      <c r="O328" s="157">
        <f>O340+O341+O342+O343+O344+O345+O346+O347+O348+O349+O350+O351+O352+O353+O354+O355+O356+O357+O358+O359+O360+O361+O362+O363+O364+O365+O366+O367+O368+O369+O370+O371+O372+O373+O374+O375+O376+O377+O378+O379+O380+O381+O382</f>
        <v>54563.1</v>
      </c>
      <c r="P328" s="7"/>
    </row>
    <row r="329" spans="1:16" s="36" customFormat="1" ht="56.25" hidden="1">
      <c r="A329" s="7"/>
      <c r="B329" s="168"/>
      <c r="C329" s="33"/>
      <c r="D329" s="34"/>
      <c r="E329" s="55" t="s">
        <v>177</v>
      </c>
      <c r="F329" s="73" t="s">
        <v>178</v>
      </c>
      <c r="G329" s="73" t="s">
        <v>444</v>
      </c>
      <c r="H329" s="85"/>
      <c r="I329" s="85"/>
      <c r="J329" s="45"/>
      <c r="K329" s="45"/>
      <c r="L329" s="102"/>
      <c r="M329" s="102"/>
      <c r="N329" s="102"/>
      <c r="O329" s="159"/>
      <c r="P329" s="7"/>
    </row>
    <row r="330" spans="1:16" s="36" customFormat="1" ht="236.25" hidden="1">
      <c r="A330" s="7"/>
      <c r="B330" s="168"/>
      <c r="C330" s="33"/>
      <c r="D330" s="34"/>
      <c r="E330" s="55" t="s">
        <v>183</v>
      </c>
      <c r="F330" s="68" t="s">
        <v>252</v>
      </c>
      <c r="G330" s="73" t="s">
        <v>184</v>
      </c>
      <c r="H330" s="85"/>
      <c r="I330" s="85"/>
      <c r="J330" s="45"/>
      <c r="K330" s="45"/>
      <c r="L330" s="102"/>
      <c r="M330" s="102"/>
      <c r="N330" s="102"/>
      <c r="O330" s="159"/>
      <c r="P330" s="7"/>
    </row>
    <row r="331" spans="1:16" s="36" customFormat="1" ht="90" hidden="1">
      <c r="A331" s="7"/>
      <c r="B331" s="168"/>
      <c r="C331" s="33"/>
      <c r="D331" s="34"/>
      <c r="E331" s="55" t="s">
        <v>185</v>
      </c>
      <c r="F331" s="68" t="s">
        <v>252</v>
      </c>
      <c r="G331" s="73" t="s">
        <v>186</v>
      </c>
      <c r="H331" s="85"/>
      <c r="I331" s="85"/>
      <c r="J331" s="45"/>
      <c r="K331" s="45"/>
      <c r="L331" s="102"/>
      <c r="M331" s="102"/>
      <c r="N331" s="102"/>
      <c r="O331" s="159"/>
      <c r="P331" s="7"/>
    </row>
    <row r="332" spans="1:16" s="36" customFormat="1" ht="67.5" hidden="1">
      <c r="A332" s="7"/>
      <c r="B332" s="168"/>
      <c r="C332" s="33"/>
      <c r="D332" s="34"/>
      <c r="E332" s="55" t="s">
        <v>187</v>
      </c>
      <c r="F332" s="68" t="s">
        <v>252</v>
      </c>
      <c r="G332" s="73" t="s">
        <v>188</v>
      </c>
      <c r="H332" s="85"/>
      <c r="I332" s="85"/>
      <c r="J332" s="45"/>
      <c r="K332" s="45"/>
      <c r="L332" s="102"/>
      <c r="M332" s="102"/>
      <c r="N332" s="102"/>
      <c r="O332" s="159"/>
      <c r="P332" s="7"/>
    </row>
    <row r="333" spans="1:16" s="36" customFormat="1" ht="45" hidden="1">
      <c r="A333" s="7"/>
      <c r="B333" s="168"/>
      <c r="C333" s="33"/>
      <c r="D333" s="34"/>
      <c r="E333" s="55" t="s">
        <v>189</v>
      </c>
      <c r="F333" s="68" t="s">
        <v>252</v>
      </c>
      <c r="G333" s="73" t="s">
        <v>190</v>
      </c>
      <c r="H333" s="85"/>
      <c r="I333" s="85"/>
      <c r="J333" s="45"/>
      <c r="K333" s="45"/>
      <c r="L333" s="102"/>
      <c r="M333" s="102"/>
      <c r="N333" s="102"/>
      <c r="O333" s="159"/>
      <c r="P333" s="7"/>
    </row>
    <row r="334" spans="1:16" s="36" customFormat="1" ht="45" hidden="1">
      <c r="A334" s="7"/>
      <c r="B334" s="168"/>
      <c r="C334" s="33"/>
      <c r="D334" s="34"/>
      <c r="E334" s="55" t="s">
        <v>200</v>
      </c>
      <c r="F334" s="73" t="s">
        <v>152</v>
      </c>
      <c r="G334" s="73" t="s">
        <v>201</v>
      </c>
      <c r="H334" s="85"/>
      <c r="I334" s="85"/>
      <c r="J334" s="45"/>
      <c r="K334" s="45"/>
      <c r="L334" s="102"/>
      <c r="M334" s="102"/>
      <c r="N334" s="102"/>
      <c r="O334" s="159"/>
      <c r="P334" s="7"/>
    </row>
    <row r="335" spans="1:16" s="36" customFormat="1" ht="56.25" hidden="1">
      <c r="A335" s="7"/>
      <c r="B335" s="168"/>
      <c r="C335" s="33"/>
      <c r="D335" s="34"/>
      <c r="E335" s="51" t="s">
        <v>214</v>
      </c>
      <c r="F335" s="69" t="s">
        <v>152</v>
      </c>
      <c r="G335" s="69" t="s">
        <v>161</v>
      </c>
      <c r="H335" s="85"/>
      <c r="I335" s="85"/>
      <c r="J335" s="45"/>
      <c r="K335" s="45"/>
      <c r="L335" s="102"/>
      <c r="M335" s="102"/>
      <c r="N335" s="102"/>
      <c r="O335" s="159"/>
      <c r="P335" s="7"/>
    </row>
    <row r="336" spans="1:16" s="36" customFormat="1" ht="90" hidden="1">
      <c r="A336" s="7"/>
      <c r="B336" s="168"/>
      <c r="C336" s="33"/>
      <c r="D336" s="34"/>
      <c r="E336" s="54" t="s">
        <v>153</v>
      </c>
      <c r="F336" s="67" t="s">
        <v>152</v>
      </c>
      <c r="G336" s="67" t="s">
        <v>156</v>
      </c>
      <c r="H336" s="85"/>
      <c r="I336" s="85"/>
      <c r="J336" s="45"/>
      <c r="K336" s="45"/>
      <c r="L336" s="102"/>
      <c r="M336" s="102"/>
      <c r="N336" s="102"/>
      <c r="O336" s="159"/>
      <c r="P336" s="7"/>
    </row>
    <row r="337" spans="1:16" s="36" customFormat="1" ht="67.5" hidden="1">
      <c r="A337" s="7"/>
      <c r="B337" s="168"/>
      <c r="C337" s="33"/>
      <c r="D337" s="34"/>
      <c r="E337" s="50" t="s">
        <v>383</v>
      </c>
      <c r="F337" s="68" t="s">
        <v>252</v>
      </c>
      <c r="G337" s="72" t="s">
        <v>165</v>
      </c>
      <c r="H337" s="85"/>
      <c r="I337" s="85"/>
      <c r="J337" s="45"/>
      <c r="K337" s="45"/>
      <c r="L337" s="102"/>
      <c r="M337" s="102"/>
      <c r="N337" s="102"/>
      <c r="O337" s="159"/>
      <c r="P337" s="7"/>
    </row>
    <row r="338" spans="1:16" s="36" customFormat="1" ht="90" hidden="1">
      <c r="A338" s="7"/>
      <c r="B338" s="168"/>
      <c r="C338" s="33"/>
      <c r="D338" s="34"/>
      <c r="E338" s="56" t="s">
        <v>170</v>
      </c>
      <c r="F338" s="68" t="s">
        <v>252</v>
      </c>
      <c r="G338" s="72" t="s">
        <v>169</v>
      </c>
      <c r="H338" s="85"/>
      <c r="I338" s="85"/>
      <c r="J338" s="45"/>
      <c r="K338" s="45"/>
      <c r="L338" s="102"/>
      <c r="M338" s="102"/>
      <c r="N338" s="102"/>
      <c r="O338" s="159"/>
      <c r="P338" s="7"/>
    </row>
    <row r="339" spans="1:16" s="36" customFormat="1" ht="56.25" hidden="1">
      <c r="A339" s="7"/>
      <c r="B339" s="168"/>
      <c r="C339" s="33"/>
      <c r="D339" s="34"/>
      <c r="E339" s="57" t="s">
        <v>227</v>
      </c>
      <c r="F339" s="68" t="s">
        <v>252</v>
      </c>
      <c r="G339" s="72" t="s">
        <v>169</v>
      </c>
      <c r="H339" s="85"/>
      <c r="I339" s="85"/>
      <c r="J339" s="45"/>
      <c r="K339" s="45"/>
      <c r="L339" s="102"/>
      <c r="M339" s="102"/>
      <c r="N339" s="102"/>
      <c r="O339" s="159"/>
      <c r="P339" s="7"/>
    </row>
    <row r="340" spans="1:16" hidden="1">
      <c r="A340" s="7"/>
      <c r="B340" s="163" t="s">
        <v>111</v>
      </c>
      <c r="C340" s="8"/>
      <c r="D340" s="9"/>
      <c r="E340" s="58"/>
      <c r="F340" s="78"/>
      <c r="G340" s="78"/>
      <c r="H340" s="94" t="s">
        <v>98</v>
      </c>
      <c r="I340" s="94" t="s">
        <v>92</v>
      </c>
      <c r="J340" s="95" t="s">
        <v>485</v>
      </c>
      <c r="K340" s="97">
        <v>612</v>
      </c>
      <c r="L340" s="136">
        <v>200</v>
      </c>
      <c r="M340" s="106">
        <v>0</v>
      </c>
      <c r="N340" s="106">
        <v>0</v>
      </c>
      <c r="O340" s="134">
        <v>0</v>
      </c>
      <c r="P340" s="7"/>
    </row>
    <row r="341" spans="1:16" hidden="1">
      <c r="A341" s="7"/>
      <c r="B341" s="163" t="s">
        <v>111</v>
      </c>
      <c r="C341" s="8"/>
      <c r="D341" s="9"/>
      <c r="E341" s="52"/>
      <c r="F341" s="70"/>
      <c r="G341" s="70"/>
      <c r="H341" s="94" t="s">
        <v>98</v>
      </c>
      <c r="I341" s="94" t="s">
        <v>92</v>
      </c>
      <c r="J341" s="95" t="s">
        <v>486</v>
      </c>
      <c r="K341" s="97">
        <v>611</v>
      </c>
      <c r="L341" s="136">
        <v>19912.400000000001</v>
      </c>
      <c r="M341" s="106">
        <v>0</v>
      </c>
      <c r="N341" s="106">
        <v>0</v>
      </c>
      <c r="O341" s="134">
        <v>0</v>
      </c>
      <c r="P341" s="7"/>
    </row>
    <row r="342" spans="1:16" hidden="1">
      <c r="A342" s="7"/>
      <c r="B342" s="163" t="s">
        <v>111</v>
      </c>
      <c r="C342" s="8"/>
      <c r="D342" s="9"/>
      <c r="E342" s="52"/>
      <c r="F342" s="70"/>
      <c r="G342" s="70"/>
      <c r="H342" s="94" t="s">
        <v>98</v>
      </c>
      <c r="I342" s="94" t="s">
        <v>92</v>
      </c>
      <c r="J342" s="95" t="s">
        <v>487</v>
      </c>
      <c r="K342" s="97">
        <v>121</v>
      </c>
      <c r="L342" s="136">
        <v>2976.6</v>
      </c>
      <c r="M342" s="106">
        <v>0</v>
      </c>
      <c r="N342" s="106">
        <v>0</v>
      </c>
      <c r="O342" s="134">
        <v>0</v>
      </c>
      <c r="P342" s="7"/>
    </row>
    <row r="343" spans="1:16" hidden="1">
      <c r="A343" s="7"/>
      <c r="B343" s="163" t="s">
        <v>111</v>
      </c>
      <c r="C343" s="8"/>
      <c r="D343" s="9"/>
      <c r="E343" s="52"/>
      <c r="F343" s="70"/>
      <c r="G343" s="70"/>
      <c r="H343" s="94" t="s">
        <v>98</v>
      </c>
      <c r="I343" s="94" t="s">
        <v>92</v>
      </c>
      <c r="J343" s="95" t="s">
        <v>487</v>
      </c>
      <c r="K343" s="97">
        <v>129</v>
      </c>
      <c r="L343" s="136">
        <v>880.3</v>
      </c>
      <c r="M343" s="106">
        <v>0</v>
      </c>
      <c r="N343" s="106">
        <v>0</v>
      </c>
      <c r="O343" s="134">
        <v>0</v>
      </c>
      <c r="P343" s="7"/>
    </row>
    <row r="344" spans="1:16" hidden="1">
      <c r="A344" s="7"/>
      <c r="B344" s="163" t="s">
        <v>111</v>
      </c>
      <c r="C344" s="8"/>
      <c r="D344" s="9"/>
      <c r="E344" s="52"/>
      <c r="F344" s="70"/>
      <c r="G344" s="70"/>
      <c r="H344" s="94" t="s">
        <v>98</v>
      </c>
      <c r="I344" s="94" t="s">
        <v>92</v>
      </c>
      <c r="J344" s="95" t="s">
        <v>488</v>
      </c>
      <c r="K344" s="97">
        <v>853</v>
      </c>
      <c r="L344" s="138">
        <v>23</v>
      </c>
      <c r="M344" s="106">
        <v>0</v>
      </c>
      <c r="N344" s="106">
        <v>0</v>
      </c>
      <c r="O344" s="134">
        <v>0</v>
      </c>
      <c r="P344" s="7"/>
    </row>
    <row r="345" spans="1:16" hidden="1">
      <c r="A345" s="7"/>
      <c r="B345" s="163" t="s">
        <v>111</v>
      </c>
      <c r="C345" s="8"/>
      <c r="D345" s="9"/>
      <c r="E345" s="52"/>
      <c r="F345" s="70"/>
      <c r="G345" s="70"/>
      <c r="H345" s="94" t="s">
        <v>98</v>
      </c>
      <c r="I345" s="94" t="s">
        <v>92</v>
      </c>
      <c r="J345" s="95" t="s">
        <v>347</v>
      </c>
      <c r="K345" s="97">
        <v>244</v>
      </c>
      <c r="L345" s="136">
        <v>40.1</v>
      </c>
      <c r="M345" s="138">
        <v>75.3</v>
      </c>
      <c r="N345" s="138">
        <v>75.3</v>
      </c>
      <c r="O345" s="141">
        <v>75.3</v>
      </c>
      <c r="P345" s="7"/>
    </row>
    <row r="346" spans="1:16" hidden="1">
      <c r="A346" s="7"/>
      <c r="B346" s="163" t="s">
        <v>111</v>
      </c>
      <c r="C346" s="8"/>
      <c r="D346" s="9"/>
      <c r="E346" s="52"/>
      <c r="F346" s="70"/>
      <c r="G346" s="70"/>
      <c r="H346" s="94" t="s">
        <v>98</v>
      </c>
      <c r="I346" s="94" t="s">
        <v>92</v>
      </c>
      <c r="J346" s="95" t="s">
        <v>316</v>
      </c>
      <c r="K346" s="97">
        <v>242</v>
      </c>
      <c r="L346" s="136">
        <v>0</v>
      </c>
      <c r="M346" s="138">
        <v>245</v>
      </c>
      <c r="N346" s="138">
        <v>245</v>
      </c>
      <c r="O346" s="141">
        <v>245</v>
      </c>
      <c r="P346" s="7"/>
    </row>
    <row r="347" spans="1:16" hidden="1">
      <c r="A347" s="7"/>
      <c r="B347" s="163" t="s">
        <v>111</v>
      </c>
      <c r="C347" s="8"/>
      <c r="D347" s="9"/>
      <c r="E347" s="52"/>
      <c r="F347" s="70"/>
      <c r="G347" s="70"/>
      <c r="H347" s="94" t="s">
        <v>98</v>
      </c>
      <c r="I347" s="94" t="s">
        <v>92</v>
      </c>
      <c r="J347" s="95" t="s">
        <v>346</v>
      </c>
      <c r="K347" s="97">
        <v>242</v>
      </c>
      <c r="L347" s="136">
        <v>40.200000000000003</v>
      </c>
      <c r="M347" s="138">
        <v>35.299999999999997</v>
      </c>
      <c r="N347" s="138">
        <v>35.299999999999997</v>
      </c>
      <c r="O347" s="141">
        <v>35.299999999999997</v>
      </c>
      <c r="P347" s="7"/>
    </row>
    <row r="348" spans="1:16" hidden="1">
      <c r="A348" s="7"/>
      <c r="B348" s="163" t="s">
        <v>111</v>
      </c>
      <c r="C348" s="8"/>
      <c r="D348" s="9"/>
      <c r="E348" s="52"/>
      <c r="F348" s="70"/>
      <c r="G348" s="70"/>
      <c r="H348" s="94" t="s">
        <v>98</v>
      </c>
      <c r="I348" s="94" t="s">
        <v>92</v>
      </c>
      <c r="J348" s="95" t="s">
        <v>353</v>
      </c>
      <c r="K348" s="97">
        <v>244</v>
      </c>
      <c r="L348" s="136">
        <v>0</v>
      </c>
      <c r="M348" s="138">
        <v>78</v>
      </c>
      <c r="N348" s="138">
        <v>78</v>
      </c>
      <c r="O348" s="141">
        <v>78</v>
      </c>
      <c r="P348" s="7"/>
    </row>
    <row r="349" spans="1:16" hidden="1">
      <c r="A349" s="7"/>
      <c r="B349" s="163" t="s">
        <v>111</v>
      </c>
      <c r="C349" s="8"/>
      <c r="D349" s="9"/>
      <c r="E349" s="52"/>
      <c r="F349" s="70"/>
      <c r="G349" s="70"/>
      <c r="H349" s="94" t="s">
        <v>98</v>
      </c>
      <c r="I349" s="94" t="s">
        <v>92</v>
      </c>
      <c r="J349" s="95" t="s">
        <v>323</v>
      </c>
      <c r="K349" s="97">
        <v>244</v>
      </c>
      <c r="L349" s="136">
        <v>38.200000000000003</v>
      </c>
      <c r="M349" s="138">
        <v>35.299999999999997</v>
      </c>
      <c r="N349" s="138">
        <v>31.3</v>
      </c>
      <c r="O349" s="141">
        <v>39.299999999999997</v>
      </c>
      <c r="P349" s="7"/>
    </row>
    <row r="350" spans="1:16" hidden="1">
      <c r="A350" s="7"/>
      <c r="B350" s="163" t="s">
        <v>111</v>
      </c>
      <c r="C350" s="8"/>
      <c r="D350" s="9"/>
      <c r="E350" s="52"/>
      <c r="F350" s="70"/>
      <c r="G350" s="70"/>
      <c r="H350" s="94" t="s">
        <v>98</v>
      </c>
      <c r="I350" s="94" t="s">
        <v>92</v>
      </c>
      <c r="J350" s="95" t="s">
        <v>368</v>
      </c>
      <c r="K350" s="97">
        <v>242</v>
      </c>
      <c r="L350" s="136">
        <v>21</v>
      </c>
      <c r="M350" s="138">
        <v>21</v>
      </c>
      <c r="N350" s="138">
        <v>21</v>
      </c>
      <c r="O350" s="141">
        <v>21</v>
      </c>
      <c r="P350" s="7"/>
    </row>
    <row r="351" spans="1:16" hidden="1">
      <c r="A351" s="7"/>
      <c r="B351" s="163" t="s">
        <v>111</v>
      </c>
      <c r="C351" s="8"/>
      <c r="D351" s="9"/>
      <c r="E351" s="52"/>
      <c r="F351" s="70"/>
      <c r="G351" s="70"/>
      <c r="H351" s="94" t="s">
        <v>98</v>
      </c>
      <c r="I351" s="94" t="s">
        <v>92</v>
      </c>
      <c r="J351" s="95" t="s">
        <v>348</v>
      </c>
      <c r="K351" s="97">
        <v>244</v>
      </c>
      <c r="L351" s="136">
        <v>13.5</v>
      </c>
      <c r="M351" s="138">
        <v>13.5</v>
      </c>
      <c r="N351" s="138">
        <v>13.5</v>
      </c>
      <c r="O351" s="141">
        <v>13.5</v>
      </c>
      <c r="P351" s="7"/>
    </row>
    <row r="352" spans="1:16" hidden="1">
      <c r="A352" s="7"/>
      <c r="B352" s="163" t="s">
        <v>111</v>
      </c>
      <c r="C352" s="8"/>
      <c r="D352" s="9"/>
      <c r="E352" s="52"/>
      <c r="F352" s="70"/>
      <c r="G352" s="70"/>
      <c r="H352" s="94" t="s">
        <v>98</v>
      </c>
      <c r="I352" s="94" t="s">
        <v>92</v>
      </c>
      <c r="J352" s="95" t="s">
        <v>334</v>
      </c>
      <c r="K352" s="97">
        <v>242</v>
      </c>
      <c r="L352" s="136">
        <v>26.6</v>
      </c>
      <c r="M352" s="138">
        <v>29.4</v>
      </c>
      <c r="N352" s="138">
        <v>29.4</v>
      </c>
      <c r="O352" s="141">
        <v>29.4</v>
      </c>
      <c r="P352" s="7"/>
    </row>
    <row r="353" spans="1:16" hidden="1">
      <c r="A353" s="7"/>
      <c r="B353" s="163" t="s">
        <v>111</v>
      </c>
      <c r="C353" s="8"/>
      <c r="D353" s="9"/>
      <c r="E353" s="52"/>
      <c r="F353" s="70"/>
      <c r="G353" s="70"/>
      <c r="H353" s="94" t="s">
        <v>98</v>
      </c>
      <c r="I353" s="94" t="s">
        <v>92</v>
      </c>
      <c r="J353" s="95" t="s">
        <v>336</v>
      </c>
      <c r="K353" s="97">
        <v>244</v>
      </c>
      <c r="L353" s="136">
        <v>91.1</v>
      </c>
      <c r="M353" s="138">
        <v>216</v>
      </c>
      <c r="N353" s="138">
        <v>216</v>
      </c>
      <c r="O353" s="141">
        <v>216</v>
      </c>
      <c r="P353" s="7"/>
    </row>
    <row r="354" spans="1:16" hidden="1">
      <c r="A354" s="7"/>
      <c r="B354" s="163" t="s">
        <v>111</v>
      </c>
      <c r="C354" s="8"/>
      <c r="D354" s="9"/>
      <c r="E354" s="52"/>
      <c r="F354" s="70"/>
      <c r="G354" s="70"/>
      <c r="H354" s="94" t="s">
        <v>98</v>
      </c>
      <c r="I354" s="94" t="s">
        <v>92</v>
      </c>
      <c r="J354" s="95" t="s">
        <v>329</v>
      </c>
      <c r="K354" s="97">
        <v>242</v>
      </c>
      <c r="L354" s="136">
        <v>30.1</v>
      </c>
      <c r="M354" s="138">
        <v>46.5</v>
      </c>
      <c r="N354" s="138">
        <v>46.5</v>
      </c>
      <c r="O354" s="141">
        <v>46.5</v>
      </c>
      <c r="P354" s="7"/>
    </row>
    <row r="355" spans="1:16" hidden="1">
      <c r="A355" s="7"/>
      <c r="B355" s="163" t="s">
        <v>111</v>
      </c>
      <c r="C355" s="8"/>
      <c r="D355" s="9"/>
      <c r="E355" s="52"/>
      <c r="F355" s="70"/>
      <c r="G355" s="70"/>
      <c r="H355" s="94" t="s">
        <v>98</v>
      </c>
      <c r="I355" s="94" t="s">
        <v>92</v>
      </c>
      <c r="J355" s="95" t="s">
        <v>663</v>
      </c>
      <c r="K355" s="97">
        <v>611</v>
      </c>
      <c r="L355" s="136">
        <v>0</v>
      </c>
      <c r="M355" s="138">
        <v>27308.1</v>
      </c>
      <c r="N355" s="138">
        <v>27319.3</v>
      </c>
      <c r="O355" s="141">
        <v>27331</v>
      </c>
      <c r="P355" s="7"/>
    </row>
    <row r="356" spans="1:16" hidden="1">
      <c r="A356" s="7"/>
      <c r="B356" s="163" t="s">
        <v>111</v>
      </c>
      <c r="C356" s="8"/>
      <c r="D356" s="9"/>
      <c r="E356" s="52"/>
      <c r="F356" s="70"/>
      <c r="G356" s="70"/>
      <c r="H356" s="94" t="s">
        <v>98</v>
      </c>
      <c r="I356" s="94" t="s">
        <v>92</v>
      </c>
      <c r="J356" s="95" t="s">
        <v>664</v>
      </c>
      <c r="K356" s="97">
        <v>121</v>
      </c>
      <c r="L356" s="136">
        <v>0</v>
      </c>
      <c r="M356" s="138">
        <v>3763.5</v>
      </c>
      <c r="N356" s="138">
        <v>3763.5</v>
      </c>
      <c r="O356" s="141">
        <v>3763.5</v>
      </c>
      <c r="P356" s="7"/>
    </row>
    <row r="357" spans="1:16" hidden="1">
      <c r="A357" s="7"/>
      <c r="B357" s="163" t="s">
        <v>111</v>
      </c>
      <c r="C357" s="8"/>
      <c r="D357" s="9"/>
      <c r="E357" s="52"/>
      <c r="F357" s="70"/>
      <c r="G357" s="70"/>
      <c r="H357" s="94" t="s">
        <v>98</v>
      </c>
      <c r="I357" s="94" t="s">
        <v>92</v>
      </c>
      <c r="J357" s="95" t="s">
        <v>664</v>
      </c>
      <c r="K357" s="97">
        <v>129</v>
      </c>
      <c r="L357" s="136">
        <v>0</v>
      </c>
      <c r="M357" s="138">
        <v>1136.5999999999999</v>
      </c>
      <c r="N357" s="138">
        <v>1136.5999999999999</v>
      </c>
      <c r="O357" s="141">
        <v>1136.5999999999999</v>
      </c>
      <c r="P357" s="7"/>
    </row>
    <row r="358" spans="1:16" hidden="1">
      <c r="A358" s="7"/>
      <c r="B358" s="163" t="s">
        <v>111</v>
      </c>
      <c r="C358" s="8"/>
      <c r="D358" s="9"/>
      <c r="E358" s="52"/>
      <c r="F358" s="70"/>
      <c r="G358" s="70"/>
      <c r="H358" s="94" t="s">
        <v>98</v>
      </c>
      <c r="I358" s="94" t="s">
        <v>92</v>
      </c>
      <c r="J358" s="95" t="s">
        <v>601</v>
      </c>
      <c r="K358" s="97">
        <v>853</v>
      </c>
      <c r="L358" s="136">
        <v>0</v>
      </c>
      <c r="M358" s="138">
        <v>1.2</v>
      </c>
      <c r="N358" s="138">
        <v>1.2</v>
      </c>
      <c r="O358" s="141">
        <v>1.2</v>
      </c>
      <c r="P358" s="7"/>
    </row>
    <row r="359" spans="1:16" hidden="1">
      <c r="A359" s="7"/>
      <c r="B359" s="163" t="s">
        <v>111</v>
      </c>
      <c r="C359" s="8"/>
      <c r="D359" s="9"/>
      <c r="E359" s="52"/>
      <c r="F359" s="70"/>
      <c r="G359" s="70"/>
      <c r="H359" s="94" t="s">
        <v>98</v>
      </c>
      <c r="I359" s="94" t="s">
        <v>92</v>
      </c>
      <c r="J359" s="95" t="s">
        <v>489</v>
      </c>
      <c r="K359" s="97">
        <v>612</v>
      </c>
      <c r="L359" s="136">
        <v>169.9</v>
      </c>
      <c r="M359" s="138">
        <v>0</v>
      </c>
      <c r="N359" s="138">
        <v>0</v>
      </c>
      <c r="O359" s="141">
        <v>0</v>
      </c>
      <c r="P359" s="7"/>
    </row>
    <row r="360" spans="1:16" hidden="1">
      <c r="A360" s="7"/>
      <c r="B360" s="163" t="s">
        <v>111</v>
      </c>
      <c r="C360" s="8"/>
      <c r="D360" s="9"/>
      <c r="E360" s="52"/>
      <c r="F360" s="70"/>
      <c r="G360" s="70"/>
      <c r="H360" s="94" t="s">
        <v>98</v>
      </c>
      <c r="I360" s="94" t="s">
        <v>92</v>
      </c>
      <c r="J360" s="95" t="s">
        <v>295</v>
      </c>
      <c r="K360" s="97">
        <v>611</v>
      </c>
      <c r="L360" s="136">
        <v>2346.4</v>
      </c>
      <c r="M360" s="138">
        <v>0</v>
      </c>
      <c r="N360" s="138">
        <v>0</v>
      </c>
      <c r="O360" s="141">
        <v>0</v>
      </c>
      <c r="P360" s="7"/>
    </row>
    <row r="361" spans="1:16" hidden="1">
      <c r="A361" s="7"/>
      <c r="B361" s="163" t="s">
        <v>111</v>
      </c>
      <c r="C361" s="8"/>
      <c r="D361" s="9"/>
      <c r="E361" s="52"/>
      <c r="F361" s="70"/>
      <c r="G361" s="70"/>
      <c r="H361" s="94" t="s">
        <v>98</v>
      </c>
      <c r="I361" s="94" t="s">
        <v>92</v>
      </c>
      <c r="J361" s="95" t="s">
        <v>490</v>
      </c>
      <c r="K361" s="97">
        <v>612</v>
      </c>
      <c r="L361" s="136">
        <v>10.1</v>
      </c>
      <c r="M361" s="138">
        <v>0</v>
      </c>
      <c r="N361" s="138">
        <v>0</v>
      </c>
      <c r="O361" s="141">
        <v>0</v>
      </c>
      <c r="P361" s="7"/>
    </row>
    <row r="362" spans="1:16" hidden="1">
      <c r="A362" s="7"/>
      <c r="B362" s="163" t="s">
        <v>111</v>
      </c>
      <c r="C362" s="8"/>
      <c r="D362" s="9"/>
      <c r="E362" s="52"/>
      <c r="F362" s="70"/>
      <c r="G362" s="70"/>
      <c r="H362" s="94" t="s">
        <v>98</v>
      </c>
      <c r="I362" s="94" t="s">
        <v>92</v>
      </c>
      <c r="J362" s="95" t="s">
        <v>441</v>
      </c>
      <c r="K362" s="97">
        <v>612</v>
      </c>
      <c r="L362" s="133">
        <v>3.9</v>
      </c>
      <c r="M362" s="138">
        <v>0</v>
      </c>
      <c r="N362" s="138">
        <v>0</v>
      </c>
      <c r="O362" s="141">
        <v>0</v>
      </c>
      <c r="P362" s="7"/>
    </row>
    <row r="363" spans="1:16" hidden="1">
      <c r="A363" s="7"/>
      <c r="B363" s="163" t="s">
        <v>111</v>
      </c>
      <c r="C363" s="8"/>
      <c r="D363" s="9"/>
      <c r="E363" s="52"/>
      <c r="F363" s="70"/>
      <c r="G363" s="70"/>
      <c r="H363" s="94" t="s">
        <v>98</v>
      </c>
      <c r="I363" s="94" t="s">
        <v>92</v>
      </c>
      <c r="J363" s="95" t="s">
        <v>491</v>
      </c>
      <c r="K363" s="97">
        <v>111</v>
      </c>
      <c r="L363" s="133">
        <v>11181.9</v>
      </c>
      <c r="M363" s="138">
        <v>0</v>
      </c>
      <c r="N363" s="138">
        <v>0</v>
      </c>
      <c r="O363" s="141">
        <v>0</v>
      </c>
      <c r="P363" s="7"/>
    </row>
    <row r="364" spans="1:16" hidden="1">
      <c r="A364" s="7"/>
      <c r="B364" s="163" t="s">
        <v>111</v>
      </c>
      <c r="C364" s="8"/>
      <c r="D364" s="9"/>
      <c r="E364" s="52"/>
      <c r="F364" s="70"/>
      <c r="G364" s="70"/>
      <c r="H364" s="94" t="s">
        <v>98</v>
      </c>
      <c r="I364" s="94" t="s">
        <v>92</v>
      </c>
      <c r="J364" s="95" t="s">
        <v>491</v>
      </c>
      <c r="K364" s="97">
        <v>112</v>
      </c>
      <c r="L364" s="133">
        <v>0.6</v>
      </c>
      <c r="M364" s="138">
        <v>0</v>
      </c>
      <c r="N364" s="138">
        <v>0</v>
      </c>
      <c r="O364" s="141">
        <v>0</v>
      </c>
      <c r="P364" s="7"/>
    </row>
    <row r="365" spans="1:16" hidden="1">
      <c r="A365" s="7"/>
      <c r="B365" s="163" t="s">
        <v>111</v>
      </c>
      <c r="C365" s="8"/>
      <c r="D365" s="9"/>
      <c r="E365" s="52"/>
      <c r="F365" s="70"/>
      <c r="G365" s="70"/>
      <c r="H365" s="94" t="s">
        <v>98</v>
      </c>
      <c r="I365" s="94" t="s">
        <v>92</v>
      </c>
      <c r="J365" s="95" t="s">
        <v>491</v>
      </c>
      <c r="K365" s="97">
        <v>119</v>
      </c>
      <c r="L365" s="133">
        <v>3359.6</v>
      </c>
      <c r="M365" s="138">
        <v>0</v>
      </c>
      <c r="N365" s="138">
        <v>0</v>
      </c>
      <c r="O365" s="141">
        <v>0</v>
      </c>
      <c r="P365" s="7"/>
    </row>
    <row r="366" spans="1:16" hidden="1">
      <c r="A366" s="7"/>
      <c r="B366" s="163" t="s">
        <v>111</v>
      </c>
      <c r="C366" s="8"/>
      <c r="D366" s="9"/>
      <c r="E366" s="52"/>
      <c r="F366" s="70"/>
      <c r="G366" s="70"/>
      <c r="H366" s="94" t="s">
        <v>98</v>
      </c>
      <c r="I366" s="94" t="s">
        <v>92</v>
      </c>
      <c r="J366" s="95" t="s">
        <v>491</v>
      </c>
      <c r="K366" s="97">
        <v>242</v>
      </c>
      <c r="L366" s="133">
        <v>454.9</v>
      </c>
      <c r="M366" s="138">
        <v>0</v>
      </c>
      <c r="N366" s="138">
        <v>0</v>
      </c>
      <c r="O366" s="141">
        <v>0</v>
      </c>
      <c r="P366" s="7"/>
    </row>
    <row r="367" spans="1:16" hidden="1">
      <c r="A367" s="7"/>
      <c r="B367" s="163" t="s">
        <v>111</v>
      </c>
      <c r="C367" s="8"/>
      <c r="D367" s="9"/>
      <c r="E367" s="52"/>
      <c r="F367" s="70"/>
      <c r="G367" s="70"/>
      <c r="H367" s="94" t="s">
        <v>98</v>
      </c>
      <c r="I367" s="94" t="s">
        <v>92</v>
      </c>
      <c r="J367" s="95" t="s">
        <v>491</v>
      </c>
      <c r="K367" s="97">
        <v>244</v>
      </c>
      <c r="L367" s="133">
        <v>242.1</v>
      </c>
      <c r="M367" s="138">
        <v>0</v>
      </c>
      <c r="N367" s="138">
        <v>0</v>
      </c>
      <c r="O367" s="141">
        <v>0</v>
      </c>
      <c r="P367" s="7"/>
    </row>
    <row r="368" spans="1:16" hidden="1">
      <c r="A368" s="7"/>
      <c r="B368" s="163" t="s">
        <v>111</v>
      </c>
      <c r="C368" s="8"/>
      <c r="D368" s="9"/>
      <c r="E368" s="52"/>
      <c r="F368" s="70"/>
      <c r="G368" s="70"/>
      <c r="H368" s="94" t="s">
        <v>98</v>
      </c>
      <c r="I368" s="94" t="s">
        <v>92</v>
      </c>
      <c r="J368" s="95" t="s">
        <v>491</v>
      </c>
      <c r="K368" s="97">
        <v>853</v>
      </c>
      <c r="L368" s="133">
        <v>6.6</v>
      </c>
      <c r="M368" s="138">
        <v>0</v>
      </c>
      <c r="N368" s="138">
        <v>0</v>
      </c>
      <c r="O368" s="141">
        <v>0</v>
      </c>
      <c r="P368" s="7"/>
    </row>
    <row r="369" spans="1:16" hidden="1">
      <c r="A369" s="7"/>
      <c r="B369" s="163" t="s">
        <v>111</v>
      </c>
      <c r="C369" s="8"/>
      <c r="D369" s="9"/>
      <c r="E369" s="52"/>
      <c r="F369" s="70"/>
      <c r="G369" s="70"/>
      <c r="H369" s="94" t="s">
        <v>98</v>
      </c>
      <c r="I369" s="94" t="s">
        <v>92</v>
      </c>
      <c r="J369" s="95" t="s">
        <v>492</v>
      </c>
      <c r="K369" s="97">
        <v>111</v>
      </c>
      <c r="L369" s="133">
        <v>2109.3000000000002</v>
      </c>
      <c r="M369" s="106">
        <v>0</v>
      </c>
      <c r="N369" s="106">
        <v>0</v>
      </c>
      <c r="O369" s="134">
        <v>0</v>
      </c>
      <c r="P369" s="7"/>
    </row>
    <row r="370" spans="1:16" hidden="1">
      <c r="A370" s="7"/>
      <c r="B370" s="163" t="s">
        <v>111</v>
      </c>
      <c r="C370" s="8"/>
      <c r="D370" s="9"/>
      <c r="E370" s="52"/>
      <c r="F370" s="70"/>
      <c r="G370" s="70"/>
      <c r="H370" s="94" t="s">
        <v>98</v>
      </c>
      <c r="I370" s="94" t="s">
        <v>92</v>
      </c>
      <c r="J370" s="95" t="s">
        <v>492</v>
      </c>
      <c r="K370" s="97">
        <v>119</v>
      </c>
      <c r="L370" s="133">
        <v>637.29999999999995</v>
      </c>
      <c r="M370" s="106">
        <v>0</v>
      </c>
      <c r="N370" s="106">
        <v>0</v>
      </c>
      <c r="O370" s="134">
        <v>0</v>
      </c>
      <c r="P370" s="7"/>
    </row>
    <row r="371" spans="1:16" hidden="1">
      <c r="A371" s="7"/>
      <c r="B371" s="163" t="s">
        <v>111</v>
      </c>
      <c r="C371" s="8"/>
      <c r="D371" s="9"/>
      <c r="E371" s="52"/>
      <c r="F371" s="70"/>
      <c r="G371" s="70"/>
      <c r="H371" s="94" t="s">
        <v>98</v>
      </c>
      <c r="I371" s="94" t="s">
        <v>92</v>
      </c>
      <c r="J371" s="95" t="s">
        <v>492</v>
      </c>
      <c r="K371" s="97">
        <v>242</v>
      </c>
      <c r="L371" s="133">
        <v>144.9</v>
      </c>
      <c r="M371" s="106">
        <v>0</v>
      </c>
      <c r="N371" s="106">
        <v>0</v>
      </c>
      <c r="O371" s="134">
        <v>0</v>
      </c>
      <c r="P371" s="7"/>
    </row>
    <row r="372" spans="1:16" hidden="1">
      <c r="A372" s="7"/>
      <c r="B372" s="163" t="s">
        <v>111</v>
      </c>
      <c r="C372" s="8"/>
      <c r="D372" s="9"/>
      <c r="E372" s="52"/>
      <c r="F372" s="70"/>
      <c r="G372" s="70"/>
      <c r="H372" s="94" t="s">
        <v>98</v>
      </c>
      <c r="I372" s="94" t="s">
        <v>92</v>
      </c>
      <c r="J372" s="95" t="s">
        <v>492</v>
      </c>
      <c r="K372" s="97">
        <v>853</v>
      </c>
      <c r="L372" s="133">
        <v>176.9</v>
      </c>
      <c r="M372" s="106">
        <v>0</v>
      </c>
      <c r="N372" s="106">
        <v>0</v>
      </c>
      <c r="O372" s="134">
        <v>0</v>
      </c>
      <c r="P372" s="7"/>
    </row>
    <row r="373" spans="1:16" hidden="1">
      <c r="A373" s="7"/>
      <c r="B373" s="163" t="s">
        <v>111</v>
      </c>
      <c r="C373" s="8"/>
      <c r="D373" s="9"/>
      <c r="E373" s="52"/>
      <c r="F373" s="70"/>
      <c r="G373" s="70"/>
      <c r="H373" s="94" t="s">
        <v>98</v>
      </c>
      <c r="I373" s="94" t="s">
        <v>92</v>
      </c>
      <c r="J373" s="95" t="s">
        <v>663</v>
      </c>
      <c r="K373" s="97">
        <v>111</v>
      </c>
      <c r="L373" s="133">
        <v>0</v>
      </c>
      <c r="M373" s="106">
        <v>15205.1</v>
      </c>
      <c r="N373" s="106">
        <v>15205.1</v>
      </c>
      <c r="O373" s="134">
        <v>15205.1</v>
      </c>
      <c r="P373" s="7"/>
    </row>
    <row r="374" spans="1:16" hidden="1">
      <c r="A374" s="7"/>
      <c r="B374" s="163" t="s">
        <v>111</v>
      </c>
      <c r="C374" s="8"/>
      <c r="D374" s="9"/>
      <c r="E374" s="52"/>
      <c r="F374" s="70"/>
      <c r="G374" s="70"/>
      <c r="H374" s="94" t="s">
        <v>98</v>
      </c>
      <c r="I374" s="94" t="s">
        <v>92</v>
      </c>
      <c r="J374" s="95" t="s">
        <v>663</v>
      </c>
      <c r="K374" s="97">
        <v>112</v>
      </c>
      <c r="L374" s="133">
        <v>0</v>
      </c>
      <c r="M374" s="106">
        <v>4.2</v>
      </c>
      <c r="N374" s="106">
        <v>4.2</v>
      </c>
      <c r="O374" s="134">
        <v>4.2</v>
      </c>
      <c r="P374" s="7"/>
    </row>
    <row r="375" spans="1:16" hidden="1">
      <c r="A375" s="7"/>
      <c r="B375" s="163" t="s">
        <v>111</v>
      </c>
      <c r="C375" s="8"/>
      <c r="D375" s="9"/>
      <c r="E375" s="52"/>
      <c r="F375" s="70"/>
      <c r="G375" s="70"/>
      <c r="H375" s="94" t="s">
        <v>98</v>
      </c>
      <c r="I375" s="94" t="s">
        <v>92</v>
      </c>
      <c r="J375" s="95" t="s">
        <v>663</v>
      </c>
      <c r="K375" s="97">
        <v>119</v>
      </c>
      <c r="L375" s="133">
        <v>0</v>
      </c>
      <c r="M375" s="106">
        <v>4591.8999999999996</v>
      </c>
      <c r="N375" s="106">
        <v>4591.8999999999996</v>
      </c>
      <c r="O375" s="134">
        <v>4591.8999999999996</v>
      </c>
      <c r="P375" s="7"/>
    </row>
    <row r="376" spans="1:16" hidden="1">
      <c r="A376" s="7"/>
      <c r="B376" s="163" t="s">
        <v>111</v>
      </c>
      <c r="C376" s="8"/>
      <c r="D376" s="9"/>
      <c r="E376" s="52"/>
      <c r="F376" s="70"/>
      <c r="G376" s="70"/>
      <c r="H376" s="94" t="s">
        <v>98</v>
      </c>
      <c r="I376" s="94" t="s">
        <v>92</v>
      </c>
      <c r="J376" s="95" t="s">
        <v>663</v>
      </c>
      <c r="K376" s="97">
        <v>242</v>
      </c>
      <c r="L376" s="133">
        <v>0</v>
      </c>
      <c r="M376" s="106">
        <v>3639.8</v>
      </c>
      <c r="N376" s="106">
        <v>1160.4000000000001</v>
      </c>
      <c r="O376" s="134">
        <v>1160.4000000000001</v>
      </c>
      <c r="P376" s="7"/>
    </row>
    <row r="377" spans="1:16" hidden="1">
      <c r="A377" s="7"/>
      <c r="B377" s="163" t="s">
        <v>111</v>
      </c>
      <c r="C377" s="8"/>
      <c r="D377" s="9"/>
      <c r="E377" s="52"/>
      <c r="F377" s="70"/>
      <c r="G377" s="70"/>
      <c r="H377" s="94" t="s">
        <v>98</v>
      </c>
      <c r="I377" s="94" t="s">
        <v>92</v>
      </c>
      <c r="J377" s="95" t="s">
        <v>663</v>
      </c>
      <c r="K377" s="97">
        <v>244</v>
      </c>
      <c r="L377" s="133">
        <v>0</v>
      </c>
      <c r="M377" s="106">
        <v>806.8</v>
      </c>
      <c r="N377" s="106">
        <v>569.29999999999995</v>
      </c>
      <c r="O377" s="134">
        <v>569.29999999999995</v>
      </c>
      <c r="P377" s="7"/>
    </row>
    <row r="378" spans="1:16" hidden="1">
      <c r="A378" s="7"/>
      <c r="B378" s="163" t="s">
        <v>111</v>
      </c>
      <c r="C378" s="8"/>
      <c r="D378" s="9"/>
      <c r="E378" s="52"/>
      <c r="F378" s="70"/>
      <c r="G378" s="70"/>
      <c r="H378" s="94" t="s">
        <v>98</v>
      </c>
      <c r="I378" s="94" t="s">
        <v>92</v>
      </c>
      <c r="J378" s="95" t="s">
        <v>663</v>
      </c>
      <c r="K378" s="97">
        <v>853</v>
      </c>
      <c r="L378" s="133">
        <v>0</v>
      </c>
      <c r="M378" s="106">
        <v>0.6</v>
      </c>
      <c r="N378" s="106">
        <v>0.6</v>
      </c>
      <c r="O378" s="134">
        <v>0.6</v>
      </c>
      <c r="P378" s="7"/>
    </row>
    <row r="379" spans="1:16" hidden="1">
      <c r="A379" s="7"/>
      <c r="B379" s="163" t="s">
        <v>111</v>
      </c>
      <c r="C379" s="8"/>
      <c r="D379" s="9"/>
      <c r="E379" s="52"/>
      <c r="F379" s="70"/>
      <c r="G379" s="70"/>
      <c r="H379" s="94" t="s">
        <v>98</v>
      </c>
      <c r="I379" s="94" t="s">
        <v>92</v>
      </c>
      <c r="J379" s="95" t="s">
        <v>610</v>
      </c>
      <c r="K379" s="97">
        <v>612</v>
      </c>
      <c r="L379" s="133">
        <v>0</v>
      </c>
      <c r="M379" s="106">
        <v>50</v>
      </c>
      <c r="N379" s="106">
        <v>50</v>
      </c>
      <c r="O379" s="134">
        <v>0</v>
      </c>
      <c r="P379" s="7"/>
    </row>
    <row r="380" spans="1:16" hidden="1">
      <c r="A380" s="7"/>
      <c r="B380" s="163" t="s">
        <v>111</v>
      </c>
      <c r="C380" s="8"/>
      <c r="D380" s="9"/>
      <c r="E380" s="52"/>
      <c r="F380" s="70"/>
      <c r="G380" s="70"/>
      <c r="H380" s="94" t="s">
        <v>98</v>
      </c>
      <c r="I380" s="94" t="s">
        <v>92</v>
      </c>
      <c r="J380" s="95" t="s">
        <v>611</v>
      </c>
      <c r="K380" s="97">
        <v>612</v>
      </c>
      <c r="L380" s="133">
        <v>0</v>
      </c>
      <c r="M380" s="106">
        <v>20</v>
      </c>
      <c r="N380" s="106">
        <v>20</v>
      </c>
      <c r="O380" s="134">
        <v>0</v>
      </c>
      <c r="P380" s="7"/>
    </row>
    <row r="381" spans="1:16" hidden="1">
      <c r="A381" s="7"/>
      <c r="B381" s="163" t="s">
        <v>111</v>
      </c>
      <c r="C381" s="8"/>
      <c r="D381" s="9"/>
      <c r="E381" s="52"/>
      <c r="F381" s="70"/>
      <c r="G381" s="70"/>
      <c r="H381" s="94" t="s">
        <v>98</v>
      </c>
      <c r="I381" s="94" t="s">
        <v>92</v>
      </c>
      <c r="J381" s="95" t="s">
        <v>612</v>
      </c>
      <c r="K381" s="97">
        <v>612</v>
      </c>
      <c r="L381" s="133">
        <v>0</v>
      </c>
      <c r="M381" s="106">
        <v>10</v>
      </c>
      <c r="N381" s="106">
        <v>10</v>
      </c>
      <c r="O381" s="134">
        <v>0</v>
      </c>
      <c r="P381" s="7"/>
    </row>
    <row r="382" spans="1:16" hidden="1">
      <c r="A382" s="7"/>
      <c r="B382" s="163" t="s">
        <v>111</v>
      </c>
      <c r="C382" s="8"/>
      <c r="D382" s="9"/>
      <c r="E382" s="52"/>
      <c r="F382" s="70"/>
      <c r="G382" s="70"/>
      <c r="H382" s="94" t="s">
        <v>98</v>
      </c>
      <c r="I382" s="94" t="s">
        <v>92</v>
      </c>
      <c r="J382" s="95" t="s">
        <v>613</v>
      </c>
      <c r="K382" s="97">
        <v>612</v>
      </c>
      <c r="L382" s="133">
        <v>0</v>
      </c>
      <c r="M382" s="106">
        <v>120</v>
      </c>
      <c r="N382" s="106">
        <v>120</v>
      </c>
      <c r="O382" s="134">
        <v>0</v>
      </c>
      <c r="P382" s="7"/>
    </row>
    <row r="383" spans="1:16" ht="292.5" hidden="1">
      <c r="A383" s="7"/>
      <c r="B383" s="167"/>
      <c r="C383" s="27">
        <v>301010023</v>
      </c>
      <c r="D383" s="28" t="s">
        <v>46</v>
      </c>
      <c r="E383" s="53"/>
      <c r="F383" s="71"/>
      <c r="G383" s="71"/>
      <c r="H383" s="89"/>
      <c r="I383" s="89"/>
      <c r="J383" s="88"/>
      <c r="K383" s="88"/>
      <c r="L383" s="104">
        <f>L385</f>
        <v>174.4</v>
      </c>
      <c r="M383" s="104">
        <f>M385</f>
        <v>0</v>
      </c>
      <c r="N383" s="104">
        <f>N385</f>
        <v>0</v>
      </c>
      <c r="O383" s="104">
        <f>O385</f>
        <v>0</v>
      </c>
      <c r="P383" s="7"/>
    </row>
    <row r="384" spans="1:16" hidden="1">
      <c r="A384" s="7"/>
      <c r="B384" s="168"/>
      <c r="C384" s="33"/>
      <c r="D384" s="34"/>
      <c r="E384" s="54"/>
      <c r="F384" s="67"/>
      <c r="G384" s="67"/>
      <c r="H384" s="85"/>
      <c r="I384" s="85"/>
      <c r="J384" s="45"/>
      <c r="K384" s="45"/>
      <c r="L384" s="102"/>
      <c r="M384" s="102"/>
      <c r="N384" s="102"/>
      <c r="O384" s="159"/>
      <c r="P384" s="7"/>
    </row>
    <row r="385" spans="1:16" hidden="1">
      <c r="A385" s="7"/>
      <c r="B385" s="163" t="s">
        <v>109</v>
      </c>
      <c r="C385" s="8"/>
      <c r="D385" s="9"/>
      <c r="E385" s="50"/>
      <c r="F385" s="68"/>
      <c r="G385" s="68"/>
      <c r="H385" s="86" t="s">
        <v>92</v>
      </c>
      <c r="I385" s="86" t="s">
        <v>76</v>
      </c>
      <c r="J385" s="87" t="s">
        <v>679</v>
      </c>
      <c r="K385" s="87" t="s">
        <v>114</v>
      </c>
      <c r="L385" s="103">
        <v>174.4</v>
      </c>
      <c r="M385" s="103">
        <v>0</v>
      </c>
      <c r="N385" s="103">
        <v>0</v>
      </c>
      <c r="O385" s="164"/>
      <c r="P385" s="7"/>
    </row>
    <row r="386" spans="1:16" s="35" customFormat="1" ht="247.5" hidden="1">
      <c r="A386" s="32"/>
      <c r="B386" s="167"/>
      <c r="C386" s="27">
        <v>301010025</v>
      </c>
      <c r="D386" s="28" t="s">
        <v>45</v>
      </c>
      <c r="E386" s="53"/>
      <c r="F386" s="71"/>
      <c r="G386" s="71"/>
      <c r="H386" s="89"/>
      <c r="I386" s="89"/>
      <c r="J386" s="88"/>
      <c r="K386" s="88"/>
      <c r="L386" s="104">
        <f>L394+L395+L396+L397+L398+L399+L400+L401+L402+L403+L404+L405+L406+L407+L408+L409+L410+L411+L412+L413+L414+L415</f>
        <v>2279.6000000000004</v>
      </c>
      <c r="M386" s="104">
        <f>M394+M395+M396+M397+M398+M399+M400+M401+M402+M403+M404+M405+M406+M407+M408+M409+M410+M411+M412+M413+M414+M415</f>
        <v>4879.3999999999996</v>
      </c>
      <c r="N386" s="104">
        <f>N394+N395+N396+N397+N398+N399+N400+N401+N402+N403+N404+N405+N406+N407+N408+N409+N410+N411+N412+N413+N414+N415</f>
        <v>3545.3999999999996</v>
      </c>
      <c r="O386" s="104">
        <f>O394+O395+O396+O397+O398+O399+O400+O401+O402+O403+O404+O405+O406+O407+O408+O409+O410+O411+O412+O413+O414+O415</f>
        <v>3553.1999999999994</v>
      </c>
      <c r="P386" s="32"/>
    </row>
    <row r="387" spans="1:16" s="35" customFormat="1" ht="90" hidden="1">
      <c r="A387" s="32"/>
      <c r="B387" s="168"/>
      <c r="C387" s="33"/>
      <c r="D387" s="34"/>
      <c r="E387" s="50" t="s">
        <v>204</v>
      </c>
      <c r="F387" s="68" t="s">
        <v>252</v>
      </c>
      <c r="G387" s="68" t="s">
        <v>205</v>
      </c>
      <c r="H387" s="85"/>
      <c r="I387" s="85"/>
      <c r="J387" s="45"/>
      <c r="K387" s="45"/>
      <c r="L387" s="102"/>
      <c r="M387" s="102"/>
      <c r="N387" s="102"/>
      <c r="O387" s="159"/>
      <c r="P387" s="32"/>
    </row>
    <row r="388" spans="1:16" s="35" customFormat="1" ht="56.25" hidden="1">
      <c r="A388" s="32"/>
      <c r="B388" s="168"/>
      <c r="C388" s="33"/>
      <c r="D388" s="34"/>
      <c r="E388" s="50" t="s">
        <v>223</v>
      </c>
      <c r="F388" s="67" t="s">
        <v>152</v>
      </c>
      <c r="G388" s="67" t="s">
        <v>224</v>
      </c>
      <c r="H388" s="85"/>
      <c r="I388" s="85"/>
      <c r="J388" s="45"/>
      <c r="K388" s="45"/>
      <c r="L388" s="102"/>
      <c r="M388" s="102"/>
      <c r="N388" s="102"/>
      <c r="O388" s="159"/>
      <c r="P388" s="32"/>
    </row>
    <row r="389" spans="1:16" s="35" customFormat="1" ht="67.5" hidden="1">
      <c r="A389" s="32"/>
      <c r="B389" s="168"/>
      <c r="C389" s="33"/>
      <c r="D389" s="34"/>
      <c r="E389" s="50" t="s">
        <v>362</v>
      </c>
      <c r="F389" s="68" t="s">
        <v>163</v>
      </c>
      <c r="G389" s="72" t="s">
        <v>165</v>
      </c>
      <c r="H389" s="85"/>
      <c r="I389" s="85"/>
      <c r="J389" s="45"/>
      <c r="K389" s="45"/>
      <c r="L389" s="102"/>
      <c r="M389" s="102"/>
      <c r="N389" s="102"/>
      <c r="O389" s="159"/>
      <c r="P389" s="32"/>
    </row>
    <row r="390" spans="1:16" s="35" customFormat="1" ht="78.75" hidden="1">
      <c r="A390" s="32"/>
      <c r="B390" s="168"/>
      <c r="C390" s="33"/>
      <c r="D390" s="34"/>
      <c r="E390" s="54" t="s">
        <v>361</v>
      </c>
      <c r="F390" s="68" t="s">
        <v>163</v>
      </c>
      <c r="G390" s="68" t="s">
        <v>360</v>
      </c>
      <c r="H390" s="85"/>
      <c r="I390" s="85"/>
      <c r="J390" s="45"/>
      <c r="K390" s="45"/>
      <c r="L390" s="102"/>
      <c r="M390" s="102"/>
      <c r="N390" s="102"/>
      <c r="O390" s="159"/>
      <c r="P390" s="32"/>
    </row>
    <row r="391" spans="1:16" s="35" customFormat="1" ht="78.75" hidden="1">
      <c r="A391" s="32"/>
      <c r="B391" s="168"/>
      <c r="C391" s="33"/>
      <c r="D391" s="34"/>
      <c r="E391" s="50" t="s">
        <v>359</v>
      </c>
      <c r="F391" s="68" t="s">
        <v>163</v>
      </c>
      <c r="G391" s="68" t="s">
        <v>360</v>
      </c>
      <c r="H391" s="85"/>
      <c r="I391" s="85"/>
      <c r="J391" s="45"/>
      <c r="K391" s="45"/>
      <c r="L391" s="102"/>
      <c r="M391" s="102"/>
      <c r="N391" s="102"/>
      <c r="O391" s="159"/>
      <c r="P391" s="32"/>
    </row>
    <row r="392" spans="1:16" s="35" customFormat="1" ht="90" hidden="1">
      <c r="A392" s="32"/>
      <c r="B392" s="168"/>
      <c r="C392" s="33"/>
      <c r="D392" s="34"/>
      <c r="E392" s="56" t="s">
        <v>170</v>
      </c>
      <c r="F392" s="68" t="s">
        <v>252</v>
      </c>
      <c r="G392" s="72" t="s">
        <v>169</v>
      </c>
      <c r="H392" s="85"/>
      <c r="I392" s="85"/>
      <c r="J392" s="45"/>
      <c r="K392" s="45"/>
      <c r="L392" s="102"/>
      <c r="M392" s="102"/>
      <c r="N392" s="102"/>
      <c r="O392" s="159"/>
      <c r="P392" s="32"/>
    </row>
    <row r="393" spans="1:16" s="35" customFormat="1" ht="56.25" hidden="1">
      <c r="A393" s="32"/>
      <c r="B393" s="168"/>
      <c r="C393" s="33"/>
      <c r="D393" s="34"/>
      <c r="E393" s="57" t="s">
        <v>357</v>
      </c>
      <c r="F393" s="68" t="s">
        <v>253</v>
      </c>
      <c r="G393" s="72" t="s">
        <v>169</v>
      </c>
      <c r="H393" s="85"/>
      <c r="I393" s="85"/>
      <c r="J393" s="45"/>
      <c r="K393" s="45"/>
      <c r="L393" s="102"/>
      <c r="M393" s="102"/>
      <c r="N393" s="102"/>
      <c r="O393" s="159"/>
      <c r="P393" s="32"/>
    </row>
    <row r="394" spans="1:16" hidden="1">
      <c r="A394" s="7"/>
      <c r="B394" s="163" t="s">
        <v>109</v>
      </c>
      <c r="C394" s="8"/>
      <c r="D394" s="9"/>
      <c r="E394" s="52"/>
      <c r="F394" s="70"/>
      <c r="G394" s="70"/>
      <c r="H394" s="95" t="s">
        <v>83</v>
      </c>
      <c r="I394" s="95" t="s">
        <v>97</v>
      </c>
      <c r="J394" s="95" t="s">
        <v>364</v>
      </c>
      <c r="K394" s="97">
        <v>121</v>
      </c>
      <c r="L394" s="142">
        <v>1021.7</v>
      </c>
      <c r="M394" s="142">
        <v>2306.6999999999998</v>
      </c>
      <c r="N394" s="142">
        <v>2306.6999999999998</v>
      </c>
      <c r="O394" s="169">
        <v>0</v>
      </c>
      <c r="P394" s="7"/>
    </row>
    <row r="395" spans="1:16" hidden="1">
      <c r="A395" s="7"/>
      <c r="B395" s="163" t="s">
        <v>109</v>
      </c>
      <c r="C395" s="8"/>
      <c r="D395" s="9"/>
      <c r="E395" s="52"/>
      <c r="F395" s="70"/>
      <c r="G395" s="70"/>
      <c r="H395" s="95" t="s">
        <v>83</v>
      </c>
      <c r="I395" s="95" t="s">
        <v>97</v>
      </c>
      <c r="J395" s="95" t="s">
        <v>364</v>
      </c>
      <c r="K395" s="97">
        <v>129</v>
      </c>
      <c r="L395" s="142">
        <v>308.60000000000002</v>
      </c>
      <c r="M395" s="142">
        <v>696.6</v>
      </c>
      <c r="N395" s="142">
        <v>696.6</v>
      </c>
      <c r="O395" s="169">
        <v>0</v>
      </c>
      <c r="P395" s="7"/>
    </row>
    <row r="396" spans="1:16" hidden="1">
      <c r="A396" s="7"/>
      <c r="B396" s="163" t="s">
        <v>109</v>
      </c>
      <c r="C396" s="8"/>
      <c r="D396" s="9"/>
      <c r="E396" s="52"/>
      <c r="F396" s="70"/>
      <c r="G396" s="70"/>
      <c r="H396" s="95" t="s">
        <v>83</v>
      </c>
      <c r="I396" s="95" t="s">
        <v>97</v>
      </c>
      <c r="J396" s="95" t="s">
        <v>600</v>
      </c>
      <c r="K396" s="97">
        <v>121</v>
      </c>
      <c r="L396" s="142">
        <v>0</v>
      </c>
      <c r="M396" s="142">
        <v>0</v>
      </c>
      <c r="N396" s="142">
        <v>0</v>
      </c>
      <c r="O396" s="169">
        <v>2306.6999999999998</v>
      </c>
      <c r="P396" s="7"/>
    </row>
    <row r="397" spans="1:16" hidden="1">
      <c r="A397" s="7"/>
      <c r="B397" s="163" t="s">
        <v>109</v>
      </c>
      <c r="C397" s="8"/>
      <c r="D397" s="9"/>
      <c r="E397" s="52"/>
      <c r="F397" s="70"/>
      <c r="G397" s="70"/>
      <c r="H397" s="95" t="s">
        <v>83</v>
      </c>
      <c r="I397" s="95" t="s">
        <v>97</v>
      </c>
      <c r="J397" s="95" t="s">
        <v>600</v>
      </c>
      <c r="K397" s="97">
        <v>121</v>
      </c>
      <c r="L397" s="142">
        <v>0</v>
      </c>
      <c r="M397" s="142">
        <v>0</v>
      </c>
      <c r="N397" s="142">
        <v>0</v>
      </c>
      <c r="O397" s="169">
        <v>696.6</v>
      </c>
      <c r="P397" s="7"/>
    </row>
    <row r="398" spans="1:16" hidden="1">
      <c r="A398" s="7"/>
      <c r="B398" s="163" t="s">
        <v>109</v>
      </c>
      <c r="C398" s="8"/>
      <c r="D398" s="9"/>
      <c r="E398" s="52"/>
      <c r="F398" s="70"/>
      <c r="G398" s="70"/>
      <c r="H398" s="95" t="s">
        <v>83</v>
      </c>
      <c r="I398" s="95" t="s">
        <v>97</v>
      </c>
      <c r="J398" s="95" t="s">
        <v>347</v>
      </c>
      <c r="K398" s="97">
        <v>244</v>
      </c>
      <c r="L398" s="142">
        <v>19.3</v>
      </c>
      <c r="M398" s="142">
        <v>18.7</v>
      </c>
      <c r="N398" s="142">
        <v>18.600000000000001</v>
      </c>
      <c r="O398" s="169">
        <v>18.7</v>
      </c>
      <c r="P398" s="7"/>
    </row>
    <row r="399" spans="1:16" hidden="1">
      <c r="A399" s="7"/>
      <c r="B399" s="163" t="s">
        <v>109</v>
      </c>
      <c r="C399" s="8"/>
      <c r="D399" s="9"/>
      <c r="E399" s="52"/>
      <c r="F399" s="70"/>
      <c r="G399" s="70"/>
      <c r="H399" s="95" t="s">
        <v>75</v>
      </c>
      <c r="I399" s="95" t="s">
        <v>81</v>
      </c>
      <c r="J399" s="95" t="s">
        <v>336</v>
      </c>
      <c r="K399" s="97">
        <v>242</v>
      </c>
      <c r="L399" s="142">
        <v>0</v>
      </c>
      <c r="M399" s="142">
        <v>104.3</v>
      </c>
      <c r="N399" s="142">
        <v>0</v>
      </c>
      <c r="O399" s="169">
        <v>0</v>
      </c>
      <c r="P399" s="7"/>
    </row>
    <row r="400" spans="1:16" hidden="1">
      <c r="A400" s="7"/>
      <c r="B400" s="163" t="s">
        <v>109</v>
      </c>
      <c r="C400" s="8"/>
      <c r="D400" s="9"/>
      <c r="E400" s="52"/>
      <c r="F400" s="70"/>
      <c r="G400" s="70"/>
      <c r="H400" s="95" t="s">
        <v>83</v>
      </c>
      <c r="I400" s="95" t="s">
        <v>97</v>
      </c>
      <c r="J400" s="95" t="s">
        <v>599</v>
      </c>
      <c r="K400" s="97">
        <v>244</v>
      </c>
      <c r="L400" s="142">
        <v>0</v>
      </c>
      <c r="M400" s="142">
        <v>1016.9</v>
      </c>
      <c r="N400" s="142">
        <v>0</v>
      </c>
      <c r="O400" s="169">
        <v>0</v>
      </c>
      <c r="P400" s="7"/>
    </row>
    <row r="401" spans="1:16" hidden="1">
      <c r="A401" s="7"/>
      <c r="B401" s="163" t="s">
        <v>109</v>
      </c>
      <c r="C401" s="8"/>
      <c r="D401" s="9"/>
      <c r="E401" s="52"/>
      <c r="F401" s="70"/>
      <c r="G401" s="70"/>
      <c r="H401" s="95" t="s">
        <v>83</v>
      </c>
      <c r="I401" s="95" t="s">
        <v>97</v>
      </c>
      <c r="J401" s="95" t="s">
        <v>368</v>
      </c>
      <c r="K401" s="97">
        <v>244</v>
      </c>
      <c r="L401" s="142">
        <v>589.6</v>
      </c>
      <c r="M401" s="142">
        <v>372.3</v>
      </c>
      <c r="N401" s="142">
        <v>159.4</v>
      </c>
      <c r="O401" s="169">
        <v>165.7</v>
      </c>
      <c r="P401" s="7"/>
    </row>
    <row r="402" spans="1:16" hidden="1">
      <c r="A402" s="7"/>
      <c r="B402" s="163" t="s">
        <v>109</v>
      </c>
      <c r="C402" s="8"/>
      <c r="D402" s="9"/>
      <c r="E402" s="52"/>
      <c r="F402" s="70"/>
      <c r="G402" s="70"/>
      <c r="H402" s="95" t="s">
        <v>83</v>
      </c>
      <c r="I402" s="95" t="s">
        <v>97</v>
      </c>
      <c r="J402" s="95" t="s">
        <v>323</v>
      </c>
      <c r="K402" s="97">
        <v>244</v>
      </c>
      <c r="L402" s="142">
        <v>142.1</v>
      </c>
      <c r="M402" s="142">
        <v>3.4</v>
      </c>
      <c r="N402" s="142">
        <v>3.4</v>
      </c>
      <c r="O402" s="169">
        <v>3.4</v>
      </c>
      <c r="P402" s="7"/>
    </row>
    <row r="403" spans="1:16" hidden="1">
      <c r="A403" s="7"/>
      <c r="B403" s="163" t="s">
        <v>109</v>
      </c>
      <c r="C403" s="8"/>
      <c r="D403" s="9"/>
      <c r="E403" s="52"/>
      <c r="F403" s="70"/>
      <c r="G403" s="70"/>
      <c r="H403" s="95" t="s">
        <v>83</v>
      </c>
      <c r="I403" s="95" t="s">
        <v>97</v>
      </c>
      <c r="J403" s="95" t="s">
        <v>329</v>
      </c>
      <c r="K403" s="97">
        <v>242</v>
      </c>
      <c r="L403" s="142">
        <v>16.399999999999999</v>
      </c>
      <c r="M403" s="142">
        <v>7.6</v>
      </c>
      <c r="N403" s="142">
        <v>7.6</v>
      </c>
      <c r="O403" s="169">
        <v>7.6</v>
      </c>
      <c r="P403" s="7"/>
    </row>
    <row r="404" spans="1:16" hidden="1">
      <c r="A404" s="7"/>
      <c r="B404" s="163" t="s">
        <v>109</v>
      </c>
      <c r="C404" s="8"/>
      <c r="D404" s="9"/>
      <c r="E404" s="52"/>
      <c r="F404" s="70"/>
      <c r="G404" s="70"/>
      <c r="H404" s="95" t="s">
        <v>83</v>
      </c>
      <c r="I404" s="95" t="s">
        <v>97</v>
      </c>
      <c r="J404" s="95" t="s">
        <v>316</v>
      </c>
      <c r="K404" s="97">
        <v>244</v>
      </c>
      <c r="L404" s="142">
        <v>0</v>
      </c>
      <c r="M404" s="142">
        <v>1.3</v>
      </c>
      <c r="N404" s="142">
        <v>0</v>
      </c>
      <c r="O404" s="169">
        <v>0</v>
      </c>
      <c r="P404" s="7"/>
    </row>
    <row r="405" spans="1:16" hidden="1">
      <c r="A405" s="7"/>
      <c r="B405" s="163" t="s">
        <v>109</v>
      </c>
      <c r="C405" s="8"/>
      <c r="D405" s="9"/>
      <c r="E405" s="52"/>
      <c r="F405" s="70"/>
      <c r="G405" s="70"/>
      <c r="H405" s="95" t="s">
        <v>83</v>
      </c>
      <c r="I405" s="95" t="s">
        <v>97</v>
      </c>
      <c r="J405" s="95" t="s">
        <v>370</v>
      </c>
      <c r="K405" s="97">
        <v>853</v>
      </c>
      <c r="L405" s="142">
        <v>26.3</v>
      </c>
      <c r="M405" s="142">
        <v>2</v>
      </c>
      <c r="N405" s="142">
        <v>2</v>
      </c>
      <c r="O405" s="169">
        <v>2</v>
      </c>
      <c r="P405" s="7"/>
    </row>
    <row r="406" spans="1:16" hidden="1">
      <c r="A406" s="7"/>
      <c r="B406" s="163" t="s">
        <v>109</v>
      </c>
      <c r="C406" s="8"/>
      <c r="D406" s="9"/>
      <c r="E406" s="52"/>
      <c r="F406" s="70"/>
      <c r="G406" s="70"/>
      <c r="H406" s="95" t="s">
        <v>83</v>
      </c>
      <c r="I406" s="95" t="s">
        <v>97</v>
      </c>
      <c r="J406" s="95" t="s">
        <v>346</v>
      </c>
      <c r="K406" s="97">
        <v>242</v>
      </c>
      <c r="L406" s="142">
        <v>8.6</v>
      </c>
      <c r="M406" s="142">
        <v>9.5</v>
      </c>
      <c r="N406" s="142">
        <v>9.9</v>
      </c>
      <c r="O406" s="169">
        <v>10.3</v>
      </c>
      <c r="P406" s="7"/>
    </row>
    <row r="407" spans="1:16" hidden="1">
      <c r="A407" s="7"/>
      <c r="B407" s="163" t="s">
        <v>109</v>
      </c>
      <c r="C407" s="8"/>
      <c r="D407" s="9"/>
      <c r="E407" s="52"/>
      <c r="F407" s="70"/>
      <c r="G407" s="70"/>
      <c r="H407" s="95" t="s">
        <v>83</v>
      </c>
      <c r="I407" s="95" t="s">
        <v>97</v>
      </c>
      <c r="J407" s="95" t="s">
        <v>370</v>
      </c>
      <c r="K407" s="97">
        <v>851</v>
      </c>
      <c r="L407" s="142">
        <v>91.3</v>
      </c>
      <c r="M407" s="142">
        <v>253.9</v>
      </c>
      <c r="N407" s="142">
        <v>253.9</v>
      </c>
      <c r="O407" s="169">
        <v>0</v>
      </c>
      <c r="P407" s="7"/>
    </row>
    <row r="408" spans="1:16" hidden="1">
      <c r="A408" s="7"/>
      <c r="B408" s="163" t="s">
        <v>109</v>
      </c>
      <c r="C408" s="8"/>
      <c r="D408" s="9"/>
      <c r="E408" s="52"/>
      <c r="F408" s="70"/>
      <c r="G408" s="70"/>
      <c r="H408" s="95" t="s">
        <v>83</v>
      </c>
      <c r="I408" s="95" t="s">
        <v>97</v>
      </c>
      <c r="J408" s="95" t="s">
        <v>601</v>
      </c>
      <c r="K408" s="97">
        <v>851</v>
      </c>
      <c r="L408" s="142">
        <v>0</v>
      </c>
      <c r="M408" s="142">
        <v>0</v>
      </c>
      <c r="N408" s="142">
        <v>0</v>
      </c>
      <c r="O408" s="169">
        <v>253.9</v>
      </c>
      <c r="P408" s="7"/>
    </row>
    <row r="409" spans="1:16" hidden="1">
      <c r="A409" s="7"/>
      <c r="B409" s="163" t="s">
        <v>109</v>
      </c>
      <c r="C409" s="8"/>
      <c r="D409" s="9"/>
      <c r="E409" s="52"/>
      <c r="F409" s="70"/>
      <c r="G409" s="70"/>
      <c r="H409" s="95" t="s">
        <v>83</v>
      </c>
      <c r="I409" s="95" t="s">
        <v>97</v>
      </c>
      <c r="J409" s="95" t="s">
        <v>353</v>
      </c>
      <c r="K409" s="97">
        <v>244</v>
      </c>
      <c r="L409" s="142">
        <v>4</v>
      </c>
      <c r="M409" s="142">
        <v>43.7</v>
      </c>
      <c r="N409" s="142">
        <v>43.7</v>
      </c>
      <c r="O409" s="169">
        <v>43.7</v>
      </c>
      <c r="P409" s="7"/>
    </row>
    <row r="410" spans="1:16" hidden="1">
      <c r="A410" s="7"/>
      <c r="B410" s="163" t="s">
        <v>109</v>
      </c>
      <c r="C410" s="8"/>
      <c r="D410" s="9"/>
      <c r="E410" s="52"/>
      <c r="F410" s="70"/>
      <c r="G410" s="70"/>
      <c r="H410" s="95" t="s">
        <v>83</v>
      </c>
      <c r="I410" s="95" t="s">
        <v>97</v>
      </c>
      <c r="J410" s="95" t="s">
        <v>346</v>
      </c>
      <c r="K410" s="97">
        <v>244</v>
      </c>
      <c r="L410" s="181">
        <v>3</v>
      </c>
      <c r="M410" s="142">
        <v>0</v>
      </c>
      <c r="N410" s="142">
        <v>0</v>
      </c>
      <c r="O410" s="169">
        <v>0</v>
      </c>
      <c r="P410" s="7"/>
    </row>
    <row r="411" spans="1:16" hidden="1">
      <c r="A411" s="7"/>
      <c r="B411" s="163" t="s">
        <v>109</v>
      </c>
      <c r="C411" s="8"/>
      <c r="D411" s="9"/>
      <c r="E411" s="52"/>
      <c r="F411" s="70"/>
      <c r="G411" s="70"/>
      <c r="H411" s="95" t="s">
        <v>83</v>
      </c>
      <c r="I411" s="95" t="s">
        <v>97</v>
      </c>
      <c r="J411" s="95" t="s">
        <v>334</v>
      </c>
      <c r="K411" s="97">
        <v>242</v>
      </c>
      <c r="L411" s="142">
        <v>25.5</v>
      </c>
      <c r="M411" s="142">
        <v>25.9</v>
      </c>
      <c r="N411" s="142">
        <v>27</v>
      </c>
      <c r="O411" s="169">
        <v>28</v>
      </c>
      <c r="P411" s="7"/>
    </row>
    <row r="412" spans="1:16" hidden="1">
      <c r="A412" s="7"/>
      <c r="B412" s="163" t="s">
        <v>109</v>
      </c>
      <c r="C412" s="8"/>
      <c r="D412" s="9"/>
      <c r="E412" s="52"/>
      <c r="F412" s="70"/>
      <c r="G412" s="70"/>
      <c r="H412" s="95" t="s">
        <v>83</v>
      </c>
      <c r="I412" s="95" t="s">
        <v>97</v>
      </c>
      <c r="J412" s="95" t="s">
        <v>337</v>
      </c>
      <c r="K412" s="97">
        <v>242</v>
      </c>
      <c r="L412" s="142">
        <v>18.399999999999999</v>
      </c>
      <c r="M412" s="142">
        <v>16.600000000000001</v>
      </c>
      <c r="N412" s="142">
        <v>16.600000000000001</v>
      </c>
      <c r="O412" s="169">
        <v>16.600000000000001</v>
      </c>
      <c r="P412" s="7"/>
    </row>
    <row r="413" spans="1:16" hidden="1">
      <c r="A413" s="7"/>
      <c r="B413" s="163" t="s">
        <v>109</v>
      </c>
      <c r="C413" s="8"/>
      <c r="D413" s="9"/>
      <c r="E413" s="52"/>
      <c r="F413" s="70"/>
      <c r="G413" s="70"/>
      <c r="H413" s="95" t="s">
        <v>83</v>
      </c>
      <c r="I413" s="95" t="s">
        <v>97</v>
      </c>
      <c r="J413" s="95" t="s">
        <v>347</v>
      </c>
      <c r="K413" s="97">
        <v>244</v>
      </c>
      <c r="L413" s="142">
        <v>2.7</v>
      </c>
      <c r="M413" s="142">
        <v>0</v>
      </c>
      <c r="N413" s="142">
        <v>0</v>
      </c>
      <c r="O413" s="169">
        <v>0</v>
      </c>
      <c r="P413" s="7"/>
    </row>
    <row r="414" spans="1:16" hidden="1">
      <c r="A414" s="7"/>
      <c r="B414" s="163" t="s">
        <v>109</v>
      </c>
      <c r="C414" s="8"/>
      <c r="D414" s="9"/>
      <c r="E414" s="52"/>
      <c r="F414" s="70"/>
      <c r="G414" s="70"/>
      <c r="H414" s="95" t="s">
        <v>83</v>
      </c>
      <c r="I414" s="95" t="s">
        <v>97</v>
      </c>
      <c r="J414" s="95" t="s">
        <v>371</v>
      </c>
      <c r="K414" s="97">
        <v>244</v>
      </c>
      <c r="L414" s="142">
        <v>1.4</v>
      </c>
      <c r="M414" s="142">
        <v>0</v>
      </c>
      <c r="N414" s="142">
        <v>0</v>
      </c>
      <c r="O414" s="169">
        <v>0</v>
      </c>
      <c r="P414" s="7"/>
    </row>
    <row r="415" spans="1:16" hidden="1">
      <c r="A415" s="7"/>
      <c r="B415" s="163" t="s">
        <v>109</v>
      </c>
      <c r="C415" s="8"/>
      <c r="D415" s="9"/>
      <c r="E415" s="52"/>
      <c r="F415" s="70"/>
      <c r="G415" s="70"/>
      <c r="H415" s="95" t="s">
        <v>83</v>
      </c>
      <c r="I415" s="95" t="s">
        <v>97</v>
      </c>
      <c r="J415" s="95" t="s">
        <v>317</v>
      </c>
      <c r="K415" s="97">
        <v>242</v>
      </c>
      <c r="L415" s="142">
        <v>0.7</v>
      </c>
      <c r="M415" s="142">
        <v>0</v>
      </c>
      <c r="N415" s="142">
        <v>0</v>
      </c>
      <c r="O415" s="169">
        <v>0</v>
      </c>
      <c r="P415" s="7"/>
    </row>
    <row r="416" spans="1:16" ht="45" hidden="1">
      <c r="A416" s="7"/>
      <c r="B416" s="167"/>
      <c r="C416" s="27">
        <v>301010027</v>
      </c>
      <c r="D416" s="28" t="s">
        <v>44</v>
      </c>
      <c r="E416" s="53"/>
      <c r="F416" s="71"/>
      <c r="G416" s="71"/>
      <c r="H416" s="89"/>
      <c r="I416" s="89"/>
      <c r="J416" s="88"/>
      <c r="K416" s="88"/>
      <c r="L416" s="104">
        <f>L418</f>
        <v>276.7</v>
      </c>
      <c r="M416" s="104">
        <f>M418</f>
        <v>125</v>
      </c>
      <c r="N416" s="104">
        <f>N418</f>
        <v>0</v>
      </c>
      <c r="O416" s="157">
        <f>O418</f>
        <v>0</v>
      </c>
      <c r="P416" s="7"/>
    </row>
    <row r="417" spans="1:16" s="36" customFormat="1" ht="90" hidden="1">
      <c r="A417" s="7"/>
      <c r="B417" s="168"/>
      <c r="C417" s="33"/>
      <c r="D417" s="34"/>
      <c r="E417" s="56" t="s">
        <v>170</v>
      </c>
      <c r="F417" s="68" t="s">
        <v>163</v>
      </c>
      <c r="G417" s="72" t="s">
        <v>169</v>
      </c>
      <c r="H417" s="85"/>
      <c r="I417" s="85"/>
      <c r="J417" s="45"/>
      <c r="K417" s="45"/>
      <c r="L417" s="102"/>
      <c r="M417" s="102"/>
      <c r="N417" s="102"/>
      <c r="O417" s="159"/>
      <c r="P417" s="7"/>
    </row>
    <row r="418" spans="1:16">
      <c r="A418" s="7"/>
      <c r="B418" s="163" t="s">
        <v>82</v>
      </c>
      <c r="C418" s="8"/>
      <c r="D418" s="9"/>
      <c r="E418" s="52"/>
      <c r="F418" s="70"/>
      <c r="G418" s="70"/>
      <c r="H418" s="94" t="s">
        <v>75</v>
      </c>
      <c r="I418" s="95" t="s">
        <v>81</v>
      </c>
      <c r="J418" s="96" t="s">
        <v>532</v>
      </c>
      <c r="K418" s="97">
        <v>244</v>
      </c>
      <c r="L418" s="105">
        <v>276.7</v>
      </c>
      <c r="M418" s="105">
        <v>125</v>
      </c>
      <c r="N418" s="105">
        <v>0</v>
      </c>
      <c r="O418" s="161">
        <v>0</v>
      </c>
      <c r="P418" s="7"/>
    </row>
    <row r="419" spans="1:16" ht="78.75" hidden="1">
      <c r="A419" s="7"/>
      <c r="B419" s="167"/>
      <c r="C419" s="27">
        <v>301010031</v>
      </c>
      <c r="D419" s="28" t="s">
        <v>43</v>
      </c>
      <c r="E419" s="53"/>
      <c r="F419" s="71"/>
      <c r="G419" s="71"/>
      <c r="H419" s="89"/>
      <c r="I419" s="89"/>
      <c r="J419" s="88"/>
      <c r="K419" s="88"/>
      <c r="L419" s="104">
        <f>L425+L426+L427+L428+L429+L430+L431+L432+L433+L434+L435+L436+L437</f>
        <v>11982.400000000001</v>
      </c>
      <c r="M419" s="104">
        <f>M425+M426+M427+M428+M429+M430+M431+M432+M433+M434+M435+M436+M437</f>
        <v>15007.799999999997</v>
      </c>
      <c r="N419" s="104">
        <f>N425+N426+N427+N428+N429+N430+N431+N432+N433+N434+N435+N436+N437</f>
        <v>16182.699999999999</v>
      </c>
      <c r="O419" s="157">
        <f>O425+O426+O427+O428+O429+O430+O431+O432+O433+O434+O435+O436+O437</f>
        <v>15036.199999999999</v>
      </c>
      <c r="P419" s="7"/>
    </row>
    <row r="420" spans="1:16" s="36" customFormat="1" ht="67.5" hidden="1">
      <c r="A420" s="7"/>
      <c r="B420" s="168"/>
      <c r="C420" s="33"/>
      <c r="D420" s="34"/>
      <c r="E420" s="51" t="s">
        <v>303</v>
      </c>
      <c r="F420" s="69" t="s">
        <v>163</v>
      </c>
      <c r="G420" s="69" t="s">
        <v>304</v>
      </c>
      <c r="H420" s="85"/>
      <c r="I420" s="85"/>
      <c r="J420" s="45"/>
      <c r="K420" s="45"/>
      <c r="L420" s="102"/>
      <c r="M420" s="102"/>
      <c r="N420" s="102"/>
      <c r="O420" s="159"/>
      <c r="P420" s="7"/>
    </row>
    <row r="421" spans="1:16" ht="90" hidden="1">
      <c r="A421" s="7"/>
      <c r="B421" s="168"/>
      <c r="C421" s="33"/>
      <c r="D421" s="34"/>
      <c r="E421" s="56" t="s">
        <v>208</v>
      </c>
      <c r="F421" s="68" t="s">
        <v>252</v>
      </c>
      <c r="G421" s="75" t="s">
        <v>207</v>
      </c>
      <c r="H421" s="85"/>
      <c r="I421" s="85"/>
      <c r="J421" s="45"/>
      <c r="K421" s="45"/>
      <c r="L421" s="102"/>
      <c r="M421" s="102"/>
      <c r="N421" s="102"/>
      <c r="O421" s="159"/>
      <c r="P421" s="7"/>
    </row>
    <row r="422" spans="1:16" ht="56.25" hidden="1">
      <c r="A422" s="7"/>
      <c r="B422" s="168"/>
      <c r="C422" s="33"/>
      <c r="D422" s="34"/>
      <c r="E422" s="56" t="s">
        <v>209</v>
      </c>
      <c r="F422" s="68" t="s">
        <v>252</v>
      </c>
      <c r="G422" s="68" t="s">
        <v>210</v>
      </c>
      <c r="H422" s="85"/>
      <c r="I422" s="85"/>
      <c r="J422" s="45"/>
      <c r="K422" s="45"/>
      <c r="L422" s="102"/>
      <c r="M422" s="102"/>
      <c r="N422" s="102"/>
      <c r="O422" s="159"/>
      <c r="P422" s="7"/>
    </row>
    <row r="423" spans="1:16" s="36" customFormat="1" ht="78.75" hidden="1">
      <c r="A423" s="7"/>
      <c r="B423" s="168"/>
      <c r="C423" s="33"/>
      <c r="D423" s="34"/>
      <c r="E423" s="51" t="s">
        <v>305</v>
      </c>
      <c r="F423" s="69" t="s">
        <v>252</v>
      </c>
      <c r="G423" s="69" t="s">
        <v>306</v>
      </c>
      <c r="H423" s="85"/>
      <c r="I423" s="85"/>
      <c r="J423" s="45"/>
      <c r="K423" s="45"/>
      <c r="L423" s="102"/>
      <c r="M423" s="102"/>
      <c r="N423" s="102"/>
      <c r="O423" s="159"/>
      <c r="P423" s="7"/>
    </row>
    <row r="424" spans="1:16" s="36" customFormat="1" ht="56.25" hidden="1">
      <c r="A424" s="7"/>
      <c r="B424" s="168"/>
      <c r="C424" s="33"/>
      <c r="D424" s="34"/>
      <c r="E424" s="56" t="s">
        <v>307</v>
      </c>
      <c r="F424" s="75"/>
      <c r="G424" s="75"/>
      <c r="H424" s="85"/>
      <c r="I424" s="85"/>
      <c r="J424" s="45"/>
      <c r="K424" s="45"/>
      <c r="L424" s="102"/>
      <c r="M424" s="102"/>
      <c r="N424" s="102"/>
      <c r="O424" s="159"/>
      <c r="P424" s="7"/>
    </row>
    <row r="425" spans="1:16" hidden="1">
      <c r="A425" s="7"/>
      <c r="B425" s="163" t="s">
        <v>115</v>
      </c>
      <c r="C425" s="8"/>
      <c r="D425" s="9"/>
      <c r="E425" s="52"/>
      <c r="F425" s="70"/>
      <c r="G425" s="70"/>
      <c r="H425" s="139" t="s">
        <v>96</v>
      </c>
      <c r="I425" s="143" t="s">
        <v>75</v>
      </c>
      <c r="J425" s="98" t="s">
        <v>298</v>
      </c>
      <c r="K425" s="98">
        <v>244</v>
      </c>
      <c r="L425" s="105">
        <v>39.799999999999997</v>
      </c>
      <c r="M425" s="105">
        <v>0</v>
      </c>
      <c r="N425" s="105">
        <v>0</v>
      </c>
      <c r="O425" s="161">
        <v>0</v>
      </c>
      <c r="P425" s="7"/>
    </row>
    <row r="426" spans="1:16" hidden="1">
      <c r="A426" s="7"/>
      <c r="B426" s="163" t="s">
        <v>115</v>
      </c>
      <c r="C426" s="8"/>
      <c r="D426" s="9"/>
      <c r="E426" s="52"/>
      <c r="F426" s="70"/>
      <c r="G426" s="70"/>
      <c r="H426" s="139" t="s">
        <v>96</v>
      </c>
      <c r="I426" s="143" t="s">
        <v>75</v>
      </c>
      <c r="J426" s="98" t="s">
        <v>299</v>
      </c>
      <c r="K426" s="98">
        <v>111</v>
      </c>
      <c r="L426" s="105">
        <v>7124.1</v>
      </c>
      <c r="M426" s="185">
        <v>10026.200000000001</v>
      </c>
      <c r="N426" s="105">
        <v>10026.200000000001</v>
      </c>
      <c r="O426" s="161">
        <v>10026.200000000001</v>
      </c>
      <c r="P426" s="7"/>
    </row>
    <row r="427" spans="1:16" hidden="1">
      <c r="A427" s="7"/>
      <c r="B427" s="163" t="s">
        <v>115</v>
      </c>
      <c r="C427" s="8"/>
      <c r="D427" s="9"/>
      <c r="E427" s="52"/>
      <c r="F427" s="70"/>
      <c r="G427" s="70"/>
      <c r="H427" s="139" t="s">
        <v>96</v>
      </c>
      <c r="I427" s="143" t="s">
        <v>75</v>
      </c>
      <c r="J427" s="98" t="s">
        <v>299</v>
      </c>
      <c r="K427" s="98">
        <v>112</v>
      </c>
      <c r="L427" s="105">
        <v>80.5</v>
      </c>
      <c r="M427" s="185">
        <v>4.4000000000000004</v>
      </c>
      <c r="N427" s="105">
        <v>5.7</v>
      </c>
      <c r="O427" s="161">
        <v>5.7</v>
      </c>
      <c r="P427" s="7"/>
    </row>
    <row r="428" spans="1:16" hidden="1">
      <c r="A428" s="7"/>
      <c r="B428" s="163" t="s">
        <v>115</v>
      </c>
      <c r="C428" s="8"/>
      <c r="D428" s="9"/>
      <c r="E428" s="52"/>
      <c r="F428" s="70"/>
      <c r="G428" s="70"/>
      <c r="H428" s="139" t="s">
        <v>96</v>
      </c>
      <c r="I428" s="143" t="s">
        <v>75</v>
      </c>
      <c r="J428" s="98" t="s">
        <v>299</v>
      </c>
      <c r="K428" s="98">
        <v>119</v>
      </c>
      <c r="L428" s="105">
        <v>2142.4</v>
      </c>
      <c r="M428" s="185">
        <v>3027.9</v>
      </c>
      <c r="N428" s="105">
        <v>3027.9</v>
      </c>
      <c r="O428" s="161">
        <v>3027.9</v>
      </c>
      <c r="P428" s="7"/>
    </row>
    <row r="429" spans="1:16" hidden="1">
      <c r="A429" s="7"/>
      <c r="B429" s="163" t="s">
        <v>115</v>
      </c>
      <c r="C429" s="8"/>
      <c r="D429" s="9"/>
      <c r="E429" s="52"/>
      <c r="F429" s="70"/>
      <c r="G429" s="70"/>
      <c r="H429" s="139" t="s">
        <v>96</v>
      </c>
      <c r="I429" s="143" t="s">
        <v>75</v>
      </c>
      <c r="J429" s="98" t="s">
        <v>299</v>
      </c>
      <c r="K429" s="98">
        <v>242</v>
      </c>
      <c r="L429" s="105">
        <v>121.2</v>
      </c>
      <c r="M429" s="185">
        <v>236.3</v>
      </c>
      <c r="N429" s="105">
        <v>167.4</v>
      </c>
      <c r="O429" s="161">
        <v>167.4</v>
      </c>
      <c r="P429" s="7"/>
    </row>
    <row r="430" spans="1:16" hidden="1">
      <c r="A430" s="7"/>
      <c r="B430" s="163" t="s">
        <v>115</v>
      </c>
      <c r="C430" s="8"/>
      <c r="D430" s="9"/>
      <c r="E430" s="52"/>
      <c r="F430" s="70"/>
      <c r="G430" s="70"/>
      <c r="H430" s="139" t="s">
        <v>96</v>
      </c>
      <c r="I430" s="143" t="s">
        <v>75</v>
      </c>
      <c r="J430" s="98" t="s">
        <v>299</v>
      </c>
      <c r="K430" s="98">
        <v>244</v>
      </c>
      <c r="L430" s="105">
        <v>1463</v>
      </c>
      <c r="M430" s="185">
        <v>1574</v>
      </c>
      <c r="N430" s="105">
        <v>2811.2</v>
      </c>
      <c r="O430" s="161">
        <v>1659.3</v>
      </c>
      <c r="P430" s="7"/>
    </row>
    <row r="431" spans="1:16" hidden="1">
      <c r="A431" s="7"/>
      <c r="B431" s="163" t="s">
        <v>115</v>
      </c>
      <c r="C431" s="8"/>
      <c r="D431" s="9"/>
      <c r="E431" s="52"/>
      <c r="F431" s="70"/>
      <c r="G431" s="70"/>
      <c r="H431" s="139" t="s">
        <v>96</v>
      </c>
      <c r="I431" s="143" t="s">
        <v>75</v>
      </c>
      <c r="J431" s="98" t="s">
        <v>300</v>
      </c>
      <c r="K431" s="98">
        <v>242</v>
      </c>
      <c r="L431" s="105">
        <v>1</v>
      </c>
      <c r="M431" s="105">
        <v>0</v>
      </c>
      <c r="N431" s="105">
        <v>0</v>
      </c>
      <c r="O431" s="161">
        <v>0</v>
      </c>
      <c r="P431" s="7"/>
    </row>
    <row r="432" spans="1:16" hidden="1">
      <c r="A432" s="7"/>
      <c r="B432" s="163" t="s">
        <v>115</v>
      </c>
      <c r="C432" s="8"/>
      <c r="D432" s="9"/>
      <c r="E432" s="52"/>
      <c r="F432" s="70"/>
      <c r="G432" s="70"/>
      <c r="H432" s="139" t="s">
        <v>96</v>
      </c>
      <c r="I432" s="143" t="s">
        <v>75</v>
      </c>
      <c r="J432" s="98" t="s">
        <v>300</v>
      </c>
      <c r="K432" s="98">
        <v>244</v>
      </c>
      <c r="L432" s="105">
        <v>0.8</v>
      </c>
      <c r="M432" s="105">
        <v>0</v>
      </c>
      <c r="N432" s="105">
        <v>0</v>
      </c>
      <c r="O432" s="161">
        <v>0</v>
      </c>
      <c r="P432" s="7"/>
    </row>
    <row r="433" spans="1:16" hidden="1">
      <c r="A433" s="7"/>
      <c r="B433" s="163" t="s">
        <v>115</v>
      </c>
      <c r="C433" s="8"/>
      <c r="D433" s="9"/>
      <c r="E433" s="52"/>
      <c r="F433" s="70"/>
      <c r="G433" s="70"/>
      <c r="H433" s="139" t="s">
        <v>96</v>
      </c>
      <c r="I433" s="143" t="s">
        <v>75</v>
      </c>
      <c r="J433" s="98" t="s">
        <v>299</v>
      </c>
      <c r="K433" s="98">
        <v>321</v>
      </c>
      <c r="L433" s="105">
        <v>43.6</v>
      </c>
      <c r="M433" s="185">
        <v>44.5</v>
      </c>
      <c r="N433" s="185">
        <v>46.3</v>
      </c>
      <c r="O433" s="186">
        <v>48.1</v>
      </c>
      <c r="P433" s="7"/>
    </row>
    <row r="434" spans="1:16" hidden="1">
      <c r="A434" s="7"/>
      <c r="B434" s="163" t="s">
        <v>115</v>
      </c>
      <c r="C434" s="8"/>
      <c r="D434" s="9"/>
      <c r="E434" s="52"/>
      <c r="F434" s="70"/>
      <c r="G434" s="70"/>
      <c r="H434" s="139" t="s">
        <v>96</v>
      </c>
      <c r="I434" s="143" t="s">
        <v>75</v>
      </c>
      <c r="J434" s="98" t="s">
        <v>299</v>
      </c>
      <c r="K434" s="98">
        <v>851</v>
      </c>
      <c r="L434" s="105">
        <v>27.4</v>
      </c>
      <c r="M434" s="185">
        <v>5.8</v>
      </c>
      <c r="N434" s="105">
        <v>5.8</v>
      </c>
      <c r="O434" s="161">
        <v>5.8</v>
      </c>
      <c r="P434" s="7"/>
    </row>
    <row r="435" spans="1:16" hidden="1">
      <c r="A435" s="7"/>
      <c r="B435" s="163" t="s">
        <v>115</v>
      </c>
      <c r="C435" s="8"/>
      <c r="D435" s="9"/>
      <c r="E435" s="52"/>
      <c r="F435" s="70"/>
      <c r="G435" s="70"/>
      <c r="H435" s="139" t="s">
        <v>96</v>
      </c>
      <c r="I435" s="143" t="s">
        <v>75</v>
      </c>
      <c r="J435" s="98" t="s">
        <v>299</v>
      </c>
      <c r="K435" s="98">
        <v>853</v>
      </c>
      <c r="L435" s="105">
        <v>4.5999999999999996</v>
      </c>
      <c r="M435" s="185">
        <v>0.9</v>
      </c>
      <c r="N435" s="105">
        <v>0.9</v>
      </c>
      <c r="O435" s="161">
        <v>0.9</v>
      </c>
      <c r="P435" s="7"/>
    </row>
    <row r="436" spans="1:16" hidden="1">
      <c r="A436" s="7"/>
      <c r="B436" s="163" t="s">
        <v>115</v>
      </c>
      <c r="C436" s="8"/>
      <c r="D436" s="9"/>
      <c r="E436" s="52"/>
      <c r="F436" s="70"/>
      <c r="G436" s="70"/>
      <c r="H436" s="139" t="s">
        <v>96</v>
      </c>
      <c r="I436" s="143" t="s">
        <v>75</v>
      </c>
      <c r="J436" s="98" t="s">
        <v>301</v>
      </c>
      <c r="K436" s="98">
        <v>243</v>
      </c>
      <c r="L436" s="105">
        <v>811.9</v>
      </c>
      <c r="M436" s="105">
        <v>0</v>
      </c>
      <c r="N436" s="105">
        <v>0</v>
      </c>
      <c r="O436" s="161">
        <v>0</v>
      </c>
      <c r="P436" s="7"/>
    </row>
    <row r="437" spans="1:16" hidden="1">
      <c r="A437" s="7"/>
      <c r="B437" s="163" t="s">
        <v>115</v>
      </c>
      <c r="C437" s="8"/>
      <c r="D437" s="9"/>
      <c r="E437" s="52"/>
      <c r="F437" s="70"/>
      <c r="G437" s="70"/>
      <c r="H437" s="139" t="s">
        <v>96</v>
      </c>
      <c r="I437" s="143" t="s">
        <v>75</v>
      </c>
      <c r="J437" s="98" t="s">
        <v>302</v>
      </c>
      <c r="K437" s="98">
        <v>112</v>
      </c>
      <c r="L437" s="105">
        <v>122.1</v>
      </c>
      <c r="M437" s="185">
        <v>87.8</v>
      </c>
      <c r="N437" s="185">
        <v>91.3</v>
      </c>
      <c r="O437" s="186">
        <v>94.9</v>
      </c>
      <c r="P437" s="7"/>
    </row>
    <row r="438" spans="1:16" ht="78.75" hidden="1">
      <c r="A438" s="7"/>
      <c r="B438" s="167"/>
      <c r="C438" s="27">
        <v>301010032</v>
      </c>
      <c r="D438" s="28" t="s">
        <v>42</v>
      </c>
      <c r="E438" s="53"/>
      <c r="F438" s="71"/>
      <c r="G438" s="71"/>
      <c r="H438" s="89"/>
      <c r="I438" s="89"/>
      <c r="J438" s="88"/>
      <c r="K438" s="88"/>
      <c r="L438" s="104">
        <f>L450+L451+L452+L453+L454+L455+L456+L457+L458+L459+L460+L461+L462+L463+L464+L465+L466+L467+L468+L469+L470+L471+L472+L473+L474+L475+L476+L477+L478+L479+L480+L481+L482+L483+L484+L485+L486+L487+L488+L489+L490</f>
        <v>25791.499999999996</v>
      </c>
      <c r="M438" s="104">
        <f>M450+M451+M452+M453+M454+M455+M456+M457+M458+M459+M460+M461+M462+M463+M464+M465+M466+M467+M468+M469+M470+M471+M472+M473+M474+M475+M476+M477+M478+M479+M480+M481+M482+M483+M484+M485+M486+M487+M488+M489+M490</f>
        <v>32540.600000000002</v>
      </c>
      <c r="N438" s="104">
        <f>N450+N451+N452+N453+N454+N455+N456+N457+N458+N459+N460+N461+N462+N463+N464+N465+N466+N467+N468+N469+N470+N471+N472+N473+N474+N475+N476+N477+N478+N479+N480+N481+N482+N483+N484+N485+N486+N487+N488+N489+N490</f>
        <v>24629.699999999997</v>
      </c>
      <c r="O438" s="157">
        <f>O450+O451+O452+O453+O454+O455+O456+O457+O458+O459+O460+O461+O462+O463+O464+O465+O466+O467+O468+O469+O470+O471+O472+O473+O474+O475+O476+O477+O478+O479+O480+O481+O482+O483+O484+O485+O486+O487+O488+O489+O490</f>
        <v>24718.1</v>
      </c>
      <c r="P438" s="7"/>
    </row>
    <row r="439" spans="1:16" ht="56.25" hidden="1">
      <c r="A439" s="7"/>
      <c r="B439" s="168"/>
      <c r="C439" s="33"/>
      <c r="D439" s="34"/>
      <c r="E439" s="56" t="s">
        <v>209</v>
      </c>
      <c r="F439" s="68" t="s">
        <v>252</v>
      </c>
      <c r="G439" s="68" t="s">
        <v>210</v>
      </c>
      <c r="H439" s="85"/>
      <c r="I439" s="85"/>
      <c r="J439" s="45"/>
      <c r="K439" s="45"/>
      <c r="L439" s="102"/>
      <c r="M439" s="102"/>
      <c r="N439" s="102"/>
      <c r="O439" s="159"/>
      <c r="P439" s="7"/>
    </row>
    <row r="440" spans="1:16" ht="90" hidden="1">
      <c r="A440" s="7"/>
      <c r="B440" s="168"/>
      <c r="C440" s="33"/>
      <c r="D440" s="34"/>
      <c r="E440" s="56" t="s">
        <v>208</v>
      </c>
      <c r="F440" s="68" t="s">
        <v>252</v>
      </c>
      <c r="G440" s="75" t="s">
        <v>207</v>
      </c>
      <c r="H440" s="85"/>
      <c r="I440" s="85"/>
      <c r="J440" s="45"/>
      <c r="K440" s="45"/>
      <c r="L440" s="102"/>
      <c r="M440" s="102"/>
      <c r="N440" s="102"/>
      <c r="O440" s="159"/>
      <c r="P440" s="7"/>
    </row>
    <row r="441" spans="1:16" ht="78.75" hidden="1">
      <c r="A441" s="7"/>
      <c r="B441" s="168"/>
      <c r="C441" s="33"/>
      <c r="D441" s="34"/>
      <c r="E441" s="51" t="s">
        <v>305</v>
      </c>
      <c r="F441" s="69" t="s">
        <v>252</v>
      </c>
      <c r="G441" s="69" t="s">
        <v>306</v>
      </c>
      <c r="H441" s="85"/>
      <c r="I441" s="85"/>
      <c r="J441" s="45"/>
      <c r="K441" s="45"/>
      <c r="L441" s="102"/>
      <c r="M441" s="102"/>
      <c r="N441" s="102"/>
      <c r="O441" s="159"/>
      <c r="P441" s="7"/>
    </row>
    <row r="442" spans="1:16" ht="78.75" hidden="1">
      <c r="A442" s="7"/>
      <c r="B442" s="168"/>
      <c r="C442" s="33"/>
      <c r="D442" s="34"/>
      <c r="E442" s="56" t="s">
        <v>310</v>
      </c>
      <c r="F442" s="75" t="s">
        <v>163</v>
      </c>
      <c r="G442" s="69" t="s">
        <v>311</v>
      </c>
      <c r="H442" s="85"/>
      <c r="I442" s="85"/>
      <c r="J442" s="45"/>
      <c r="K442" s="45"/>
      <c r="L442" s="102"/>
      <c r="M442" s="102"/>
      <c r="N442" s="102"/>
      <c r="O442" s="159"/>
      <c r="P442" s="7"/>
    </row>
    <row r="443" spans="1:16" ht="45" hidden="1">
      <c r="A443" s="7"/>
      <c r="B443" s="168"/>
      <c r="C443" s="33"/>
      <c r="D443" s="34"/>
      <c r="E443" s="56" t="s">
        <v>312</v>
      </c>
      <c r="F443" s="144" t="s">
        <v>163</v>
      </c>
      <c r="G443" s="75" t="s">
        <v>213</v>
      </c>
      <c r="H443" s="85"/>
      <c r="I443" s="85"/>
      <c r="J443" s="45"/>
      <c r="K443" s="45"/>
      <c r="L443" s="102"/>
      <c r="M443" s="102"/>
      <c r="N443" s="102"/>
      <c r="O443" s="159"/>
      <c r="P443" s="7"/>
    </row>
    <row r="444" spans="1:16" ht="67.5" hidden="1">
      <c r="A444" s="7"/>
      <c r="B444" s="168"/>
      <c r="C444" s="33"/>
      <c r="D444" s="34"/>
      <c r="E444" s="56" t="s">
        <v>308</v>
      </c>
      <c r="F444" s="75" t="s">
        <v>163</v>
      </c>
      <c r="G444" s="69" t="s">
        <v>309</v>
      </c>
      <c r="H444" s="85"/>
      <c r="I444" s="85"/>
      <c r="J444" s="45"/>
      <c r="K444" s="45"/>
      <c r="L444" s="102"/>
      <c r="M444" s="102"/>
      <c r="N444" s="102"/>
      <c r="O444" s="159"/>
      <c r="P444" s="7"/>
    </row>
    <row r="445" spans="1:16" ht="90" hidden="1">
      <c r="A445" s="7"/>
      <c r="B445" s="168"/>
      <c r="C445" s="33"/>
      <c r="D445" s="34"/>
      <c r="E445" s="56" t="s">
        <v>170</v>
      </c>
      <c r="F445" s="68" t="s">
        <v>252</v>
      </c>
      <c r="G445" s="72" t="s">
        <v>169</v>
      </c>
      <c r="H445" s="85"/>
      <c r="I445" s="85"/>
      <c r="J445" s="45"/>
      <c r="K445" s="45"/>
      <c r="L445" s="102"/>
      <c r="M445" s="102"/>
      <c r="N445" s="102"/>
      <c r="O445" s="159"/>
      <c r="P445" s="7"/>
    </row>
    <row r="446" spans="1:16" ht="56.25" hidden="1">
      <c r="A446" s="7"/>
      <c r="B446" s="168"/>
      <c r="C446" s="33"/>
      <c r="D446" s="34"/>
      <c r="E446" s="57" t="s">
        <v>357</v>
      </c>
      <c r="F446" s="68" t="s">
        <v>252</v>
      </c>
      <c r="G446" s="72" t="s">
        <v>169</v>
      </c>
      <c r="H446" s="85"/>
      <c r="I446" s="85"/>
      <c r="J446" s="45"/>
      <c r="K446" s="45"/>
      <c r="L446" s="102"/>
      <c r="M446" s="102"/>
      <c r="N446" s="102"/>
      <c r="O446" s="159"/>
      <c r="P446" s="7"/>
    </row>
    <row r="447" spans="1:16" ht="56.25" hidden="1">
      <c r="A447" s="7"/>
      <c r="B447" s="168"/>
      <c r="C447" s="33"/>
      <c r="D447" s="34"/>
      <c r="E447" s="57" t="s">
        <v>211</v>
      </c>
      <c r="F447" s="68" t="s">
        <v>252</v>
      </c>
      <c r="G447" s="67" t="s">
        <v>212</v>
      </c>
      <c r="H447" s="85"/>
      <c r="I447" s="85"/>
      <c r="J447" s="45"/>
      <c r="K447" s="45"/>
      <c r="L447" s="102"/>
      <c r="M447" s="102"/>
      <c r="N447" s="102"/>
      <c r="O447" s="159"/>
      <c r="P447" s="7"/>
    </row>
    <row r="448" spans="1:16" ht="56.25" hidden="1">
      <c r="A448" s="7"/>
      <c r="B448" s="168"/>
      <c r="C448" s="33"/>
      <c r="D448" s="34"/>
      <c r="E448" s="51" t="s">
        <v>214</v>
      </c>
      <c r="F448" s="69" t="s">
        <v>152</v>
      </c>
      <c r="G448" s="69" t="s">
        <v>161</v>
      </c>
      <c r="H448" s="85"/>
      <c r="I448" s="85"/>
      <c r="J448" s="45"/>
      <c r="K448" s="45"/>
      <c r="L448" s="102"/>
      <c r="M448" s="102"/>
      <c r="N448" s="102"/>
      <c r="O448" s="159"/>
      <c r="P448" s="7"/>
    </row>
    <row r="449" spans="1:16" ht="67.5" hidden="1">
      <c r="A449" s="7"/>
      <c r="B449" s="168"/>
      <c r="C449" s="33"/>
      <c r="D449" s="34"/>
      <c r="E449" s="50" t="s">
        <v>362</v>
      </c>
      <c r="F449" s="68" t="s">
        <v>252</v>
      </c>
      <c r="G449" s="72" t="s">
        <v>165</v>
      </c>
      <c r="H449" s="85"/>
      <c r="I449" s="85"/>
      <c r="J449" s="45"/>
      <c r="K449" s="45"/>
      <c r="L449" s="102"/>
      <c r="M449" s="102"/>
      <c r="N449" s="102"/>
      <c r="O449" s="159"/>
      <c r="P449" s="7"/>
    </row>
    <row r="450" spans="1:16">
      <c r="A450" s="7"/>
      <c r="B450" s="163" t="s">
        <v>82</v>
      </c>
      <c r="C450" s="8"/>
      <c r="D450" s="9"/>
      <c r="E450" s="52"/>
      <c r="F450" s="70"/>
      <c r="G450" s="70"/>
      <c r="H450" s="94" t="s">
        <v>96</v>
      </c>
      <c r="I450" s="95" t="s">
        <v>83</v>
      </c>
      <c r="J450" s="96" t="s">
        <v>328</v>
      </c>
      <c r="K450" s="97">
        <v>244</v>
      </c>
      <c r="L450" s="105">
        <v>50.1</v>
      </c>
      <c r="M450" s="105">
        <v>0</v>
      </c>
      <c r="N450" s="105">
        <v>0</v>
      </c>
      <c r="O450" s="161">
        <v>0</v>
      </c>
      <c r="P450" s="7"/>
    </row>
    <row r="451" spans="1:16">
      <c r="A451" s="7"/>
      <c r="B451" s="163" t="s">
        <v>82</v>
      </c>
      <c r="C451" s="8"/>
      <c r="D451" s="9"/>
      <c r="E451" s="52"/>
      <c r="F451" s="70"/>
      <c r="G451" s="70"/>
      <c r="H451" s="94" t="s">
        <v>96</v>
      </c>
      <c r="I451" s="95" t="s">
        <v>83</v>
      </c>
      <c r="J451" s="96" t="s">
        <v>552</v>
      </c>
      <c r="K451" s="97">
        <v>350</v>
      </c>
      <c r="L451" s="105">
        <v>341</v>
      </c>
      <c r="M451" s="105">
        <v>0</v>
      </c>
      <c r="N451" s="105">
        <v>0</v>
      </c>
      <c r="O451" s="161">
        <v>0</v>
      </c>
      <c r="P451" s="7"/>
    </row>
    <row r="452" spans="1:16">
      <c r="A452" s="7"/>
      <c r="B452" s="163" t="s">
        <v>82</v>
      </c>
      <c r="C452" s="8"/>
      <c r="D452" s="9"/>
      <c r="E452" s="52"/>
      <c r="F452" s="70"/>
      <c r="G452" s="70"/>
      <c r="H452" s="94" t="s">
        <v>96</v>
      </c>
      <c r="I452" s="95" t="s">
        <v>83</v>
      </c>
      <c r="J452" s="96" t="s">
        <v>552</v>
      </c>
      <c r="K452" s="97">
        <v>244</v>
      </c>
      <c r="L452" s="105">
        <v>39</v>
      </c>
      <c r="M452" s="105">
        <v>0</v>
      </c>
      <c r="N452" s="105">
        <v>0</v>
      </c>
      <c r="O452" s="161">
        <v>0</v>
      </c>
      <c r="P452" s="7"/>
    </row>
    <row r="453" spans="1:16">
      <c r="A453" s="7"/>
      <c r="B453" s="163" t="s">
        <v>82</v>
      </c>
      <c r="C453" s="8"/>
      <c r="D453" s="9"/>
      <c r="E453" s="52"/>
      <c r="F453" s="70"/>
      <c r="G453" s="70"/>
      <c r="H453" s="94" t="s">
        <v>96</v>
      </c>
      <c r="I453" s="95" t="s">
        <v>83</v>
      </c>
      <c r="J453" s="96" t="s">
        <v>553</v>
      </c>
      <c r="K453" s="97">
        <v>244</v>
      </c>
      <c r="L453" s="105">
        <v>13</v>
      </c>
      <c r="M453" s="105">
        <v>0</v>
      </c>
      <c r="N453" s="105">
        <v>0</v>
      </c>
      <c r="O453" s="161">
        <v>0</v>
      </c>
      <c r="P453" s="7"/>
    </row>
    <row r="454" spans="1:16">
      <c r="A454" s="7"/>
      <c r="B454" s="163" t="s">
        <v>82</v>
      </c>
      <c r="C454" s="8"/>
      <c r="D454" s="9"/>
      <c r="E454" s="52"/>
      <c r="F454" s="70"/>
      <c r="G454" s="70"/>
      <c r="H454" s="94" t="s">
        <v>96</v>
      </c>
      <c r="I454" s="95" t="s">
        <v>83</v>
      </c>
      <c r="J454" s="96" t="s">
        <v>330</v>
      </c>
      <c r="K454" s="97">
        <v>350</v>
      </c>
      <c r="L454" s="105">
        <v>25</v>
      </c>
      <c r="M454" s="105">
        <v>0</v>
      </c>
      <c r="N454" s="105">
        <v>0</v>
      </c>
      <c r="O454" s="161">
        <v>0</v>
      </c>
      <c r="P454" s="7"/>
    </row>
    <row r="455" spans="1:16">
      <c r="A455" s="7"/>
      <c r="B455" s="163" t="s">
        <v>82</v>
      </c>
      <c r="C455" s="8"/>
      <c r="D455" s="9"/>
      <c r="E455" s="52"/>
      <c r="F455" s="70"/>
      <c r="G455" s="70"/>
      <c r="H455" s="94" t="s">
        <v>96</v>
      </c>
      <c r="I455" s="95" t="s">
        <v>83</v>
      </c>
      <c r="J455" s="96" t="s">
        <v>330</v>
      </c>
      <c r="K455" s="97">
        <v>244</v>
      </c>
      <c r="L455" s="105">
        <v>10</v>
      </c>
      <c r="M455" s="105">
        <v>230</v>
      </c>
      <c r="N455" s="105">
        <v>230</v>
      </c>
      <c r="O455" s="161">
        <v>230</v>
      </c>
      <c r="P455" s="7"/>
    </row>
    <row r="456" spans="1:16">
      <c r="A456" s="7"/>
      <c r="B456" s="163" t="s">
        <v>82</v>
      </c>
      <c r="C456" s="8"/>
      <c r="D456" s="9"/>
      <c r="E456" s="52"/>
      <c r="F456" s="70"/>
      <c r="G456" s="70"/>
      <c r="H456" s="94" t="s">
        <v>96</v>
      </c>
      <c r="I456" s="95" t="s">
        <v>83</v>
      </c>
      <c r="J456" s="96" t="s">
        <v>554</v>
      </c>
      <c r="K456" s="97">
        <v>244</v>
      </c>
      <c r="L456" s="105">
        <v>30</v>
      </c>
      <c r="M456" s="105">
        <v>0</v>
      </c>
      <c r="N456" s="105">
        <v>0</v>
      </c>
      <c r="O456" s="161">
        <v>0</v>
      </c>
      <c r="P456" s="7"/>
    </row>
    <row r="457" spans="1:16" hidden="1">
      <c r="A457" s="7"/>
      <c r="B457" s="163" t="s">
        <v>115</v>
      </c>
      <c r="C457" s="8"/>
      <c r="D457" s="9"/>
      <c r="E457" s="52"/>
      <c r="F457" s="70"/>
      <c r="G457" s="70"/>
      <c r="H457" s="91" t="s">
        <v>96</v>
      </c>
      <c r="I457" s="95" t="s">
        <v>75</v>
      </c>
      <c r="J457" s="98" t="s">
        <v>299</v>
      </c>
      <c r="K457" s="98">
        <v>611</v>
      </c>
      <c r="L457" s="107">
        <v>13337.7</v>
      </c>
      <c r="M457" s="187">
        <v>21426.3</v>
      </c>
      <c r="N457" s="187">
        <v>21375.8</v>
      </c>
      <c r="O457" s="188">
        <v>21462.400000000001</v>
      </c>
      <c r="P457" s="7"/>
    </row>
    <row r="458" spans="1:16" hidden="1">
      <c r="A458" s="7"/>
      <c r="B458" s="163" t="s">
        <v>115</v>
      </c>
      <c r="C458" s="8"/>
      <c r="D458" s="9"/>
      <c r="E458" s="52"/>
      <c r="F458" s="70"/>
      <c r="G458" s="70"/>
      <c r="H458" s="91" t="s">
        <v>96</v>
      </c>
      <c r="I458" s="95" t="s">
        <v>75</v>
      </c>
      <c r="J458" s="98" t="s">
        <v>313</v>
      </c>
      <c r="K458" s="98">
        <v>612</v>
      </c>
      <c r="L458" s="107">
        <v>133</v>
      </c>
      <c r="M458" s="187">
        <v>5760.1</v>
      </c>
      <c r="N458" s="108">
        <v>0</v>
      </c>
      <c r="O458" s="162">
        <v>0</v>
      </c>
      <c r="P458" s="7"/>
    </row>
    <row r="459" spans="1:16" hidden="1">
      <c r="A459" s="7"/>
      <c r="B459" s="163" t="s">
        <v>115</v>
      </c>
      <c r="C459" s="8"/>
      <c r="D459" s="9"/>
      <c r="E459" s="52"/>
      <c r="F459" s="70"/>
      <c r="G459" s="70"/>
      <c r="H459" s="91" t="s">
        <v>96</v>
      </c>
      <c r="I459" s="95" t="s">
        <v>75</v>
      </c>
      <c r="J459" s="98" t="s">
        <v>314</v>
      </c>
      <c r="K459" s="98">
        <v>612</v>
      </c>
      <c r="L459" s="108">
        <v>30</v>
      </c>
      <c r="M459" s="187">
        <v>490.5</v>
      </c>
      <c r="N459" s="108">
        <v>0</v>
      </c>
      <c r="O459" s="162">
        <v>0</v>
      </c>
      <c r="P459" s="7"/>
    </row>
    <row r="460" spans="1:16" hidden="1">
      <c r="A460" s="7"/>
      <c r="B460" s="163" t="s">
        <v>115</v>
      </c>
      <c r="C460" s="8"/>
      <c r="D460" s="9"/>
      <c r="E460" s="52"/>
      <c r="F460" s="70"/>
      <c r="G460" s="70"/>
      <c r="H460" s="91" t="s">
        <v>96</v>
      </c>
      <c r="I460" s="95" t="s">
        <v>75</v>
      </c>
      <c r="J460" s="145" t="s">
        <v>302</v>
      </c>
      <c r="K460" s="98">
        <v>612</v>
      </c>
      <c r="L460" s="105">
        <v>49.1</v>
      </c>
      <c r="M460" s="185">
        <v>43</v>
      </c>
      <c r="N460" s="185">
        <v>44.7</v>
      </c>
      <c r="O460" s="186">
        <v>46.5</v>
      </c>
      <c r="P460" s="7"/>
    </row>
    <row r="461" spans="1:16" hidden="1">
      <c r="A461" s="7"/>
      <c r="B461" s="163" t="s">
        <v>115</v>
      </c>
      <c r="C461" s="8"/>
      <c r="D461" s="9"/>
      <c r="E461" s="52"/>
      <c r="F461" s="70"/>
      <c r="G461" s="70"/>
      <c r="H461" s="91" t="s">
        <v>96</v>
      </c>
      <c r="I461" s="95" t="s">
        <v>75</v>
      </c>
      <c r="J461" s="98" t="s">
        <v>315</v>
      </c>
      <c r="K461" s="98">
        <v>612</v>
      </c>
      <c r="L461" s="105">
        <v>97</v>
      </c>
      <c r="M461" s="105">
        <v>0</v>
      </c>
      <c r="N461" s="185">
        <v>0</v>
      </c>
      <c r="O461" s="186">
        <v>0</v>
      </c>
      <c r="P461" s="7"/>
    </row>
    <row r="462" spans="1:16" hidden="1">
      <c r="A462" s="7"/>
      <c r="B462" s="163" t="s">
        <v>115</v>
      </c>
      <c r="C462" s="8"/>
      <c r="D462" s="9"/>
      <c r="E462" s="52"/>
      <c r="F462" s="70"/>
      <c r="G462" s="70"/>
      <c r="H462" s="91" t="s">
        <v>96</v>
      </c>
      <c r="I462" s="95" t="s">
        <v>75</v>
      </c>
      <c r="J462" s="98" t="s">
        <v>300</v>
      </c>
      <c r="K462" s="98">
        <v>611</v>
      </c>
      <c r="L462" s="105">
        <v>2316.8000000000002</v>
      </c>
      <c r="M462" s="105">
        <v>0</v>
      </c>
      <c r="N462" s="105">
        <v>0</v>
      </c>
      <c r="O462" s="161">
        <v>0</v>
      </c>
      <c r="P462" s="7"/>
    </row>
    <row r="463" spans="1:16" hidden="1">
      <c r="A463" s="7"/>
      <c r="B463" s="163" t="s">
        <v>115</v>
      </c>
      <c r="C463" s="8"/>
      <c r="D463" s="9"/>
      <c r="E463" s="52"/>
      <c r="F463" s="70"/>
      <c r="G463" s="70"/>
      <c r="H463" s="139" t="s">
        <v>96</v>
      </c>
      <c r="I463" s="143" t="s">
        <v>75</v>
      </c>
      <c r="J463" s="98" t="s">
        <v>316</v>
      </c>
      <c r="K463" s="98">
        <v>244</v>
      </c>
      <c r="L463" s="108">
        <v>0</v>
      </c>
      <c r="M463" s="187">
        <v>20.9</v>
      </c>
      <c r="N463" s="105">
        <v>0</v>
      </c>
      <c r="O463" s="161">
        <v>0</v>
      </c>
      <c r="P463" s="7"/>
    </row>
    <row r="464" spans="1:16" hidden="1">
      <c r="A464" s="7"/>
      <c r="B464" s="163" t="s">
        <v>115</v>
      </c>
      <c r="C464" s="8"/>
      <c r="D464" s="9"/>
      <c r="E464" s="52"/>
      <c r="F464" s="70"/>
      <c r="G464" s="70"/>
      <c r="H464" s="91" t="s">
        <v>96</v>
      </c>
      <c r="I464" s="95" t="s">
        <v>83</v>
      </c>
      <c r="J464" s="98" t="s">
        <v>317</v>
      </c>
      <c r="K464" s="98">
        <v>242</v>
      </c>
      <c r="L464" s="108">
        <v>1</v>
      </c>
      <c r="M464" s="108">
        <v>0</v>
      </c>
      <c r="N464" s="108">
        <v>0</v>
      </c>
      <c r="O464" s="162">
        <v>0</v>
      </c>
      <c r="P464" s="7"/>
    </row>
    <row r="465" spans="1:16" hidden="1">
      <c r="A465" s="7"/>
      <c r="B465" s="163" t="s">
        <v>115</v>
      </c>
      <c r="C465" s="8"/>
      <c r="D465" s="9"/>
      <c r="E465" s="52"/>
      <c r="F465" s="70"/>
      <c r="G465" s="70"/>
      <c r="H465" s="139" t="s">
        <v>96</v>
      </c>
      <c r="I465" s="143" t="s">
        <v>75</v>
      </c>
      <c r="J465" s="98" t="s">
        <v>318</v>
      </c>
      <c r="K465" s="98">
        <v>242</v>
      </c>
      <c r="L465" s="108">
        <v>20.2</v>
      </c>
      <c r="M465" s="187">
        <v>15.5</v>
      </c>
      <c r="N465" s="187">
        <v>15.5</v>
      </c>
      <c r="O465" s="188">
        <v>15.5</v>
      </c>
      <c r="P465" s="7"/>
    </row>
    <row r="466" spans="1:16" hidden="1">
      <c r="A466" s="7"/>
      <c r="B466" s="163" t="s">
        <v>115</v>
      </c>
      <c r="C466" s="8"/>
      <c r="D466" s="9"/>
      <c r="E466" s="52"/>
      <c r="F466" s="70"/>
      <c r="G466" s="70"/>
      <c r="H466" s="139" t="s">
        <v>96</v>
      </c>
      <c r="I466" s="143" t="s">
        <v>75</v>
      </c>
      <c r="J466" s="98" t="s">
        <v>319</v>
      </c>
      <c r="K466" s="98">
        <v>244</v>
      </c>
      <c r="L466" s="108">
        <v>14</v>
      </c>
      <c r="M466" s="187">
        <v>10.3</v>
      </c>
      <c r="N466" s="187">
        <v>12.3</v>
      </c>
      <c r="O466" s="188">
        <v>12.3</v>
      </c>
      <c r="P466" s="7"/>
    </row>
    <row r="467" spans="1:16" hidden="1">
      <c r="A467" s="7"/>
      <c r="B467" s="163" t="s">
        <v>115</v>
      </c>
      <c r="C467" s="8"/>
      <c r="D467" s="9"/>
      <c r="E467" s="52"/>
      <c r="F467" s="70"/>
      <c r="G467" s="70"/>
      <c r="H467" s="139" t="s">
        <v>96</v>
      </c>
      <c r="I467" s="143" t="s">
        <v>75</v>
      </c>
      <c r="J467" s="98" t="s">
        <v>320</v>
      </c>
      <c r="K467" s="98">
        <v>244</v>
      </c>
      <c r="L467" s="108">
        <v>16.7</v>
      </c>
      <c r="M467" s="108">
        <v>0</v>
      </c>
      <c r="N467" s="108">
        <v>36</v>
      </c>
      <c r="O467" s="162">
        <v>36</v>
      </c>
      <c r="P467" s="7"/>
    </row>
    <row r="468" spans="1:16" hidden="1">
      <c r="A468" s="7"/>
      <c r="B468" s="163" t="s">
        <v>115</v>
      </c>
      <c r="C468" s="8"/>
      <c r="D468" s="9"/>
      <c r="E468" s="52"/>
      <c r="F468" s="70"/>
      <c r="G468" s="70"/>
      <c r="H468" s="139" t="s">
        <v>96</v>
      </c>
      <c r="I468" s="143" t="s">
        <v>75</v>
      </c>
      <c r="J468" s="98" t="s">
        <v>321</v>
      </c>
      <c r="K468" s="98">
        <v>244</v>
      </c>
      <c r="L468" s="108">
        <v>0</v>
      </c>
      <c r="M468" s="108">
        <v>0</v>
      </c>
      <c r="N468" s="108">
        <v>13</v>
      </c>
      <c r="O468" s="162">
        <v>13</v>
      </c>
      <c r="P468" s="7"/>
    </row>
    <row r="469" spans="1:16" hidden="1">
      <c r="A469" s="7"/>
      <c r="B469" s="163" t="s">
        <v>115</v>
      </c>
      <c r="C469" s="8"/>
      <c r="D469" s="9"/>
      <c r="E469" s="52"/>
      <c r="F469" s="70"/>
      <c r="G469" s="70"/>
      <c r="H469" s="139" t="s">
        <v>96</v>
      </c>
      <c r="I469" s="143" t="s">
        <v>75</v>
      </c>
      <c r="J469" s="98" t="s">
        <v>322</v>
      </c>
      <c r="K469" s="98">
        <v>244</v>
      </c>
      <c r="L469" s="108">
        <v>6.5</v>
      </c>
      <c r="M469" s="187">
        <v>4.5</v>
      </c>
      <c r="N469" s="187">
        <v>4.5</v>
      </c>
      <c r="O469" s="188">
        <v>4.5</v>
      </c>
      <c r="P469" s="7"/>
    </row>
    <row r="470" spans="1:16" hidden="1">
      <c r="A470" s="7"/>
      <c r="B470" s="163" t="s">
        <v>115</v>
      </c>
      <c r="C470" s="8"/>
      <c r="D470" s="9"/>
      <c r="E470" s="52"/>
      <c r="F470" s="70"/>
      <c r="G470" s="70"/>
      <c r="H470" s="139" t="s">
        <v>96</v>
      </c>
      <c r="I470" s="143" t="s">
        <v>75</v>
      </c>
      <c r="J470" s="98" t="s">
        <v>323</v>
      </c>
      <c r="K470" s="98">
        <v>244</v>
      </c>
      <c r="L470" s="108">
        <v>9.1</v>
      </c>
      <c r="M470" s="187">
        <v>29.4</v>
      </c>
      <c r="N470" s="108">
        <v>3.4</v>
      </c>
      <c r="O470" s="162">
        <v>3.4</v>
      </c>
      <c r="P470" s="7"/>
    </row>
    <row r="471" spans="1:16" hidden="1">
      <c r="A471" s="7"/>
      <c r="B471" s="163" t="s">
        <v>115</v>
      </c>
      <c r="C471" s="8"/>
      <c r="D471" s="9"/>
      <c r="E471" s="52"/>
      <c r="F471" s="70"/>
      <c r="G471" s="70"/>
      <c r="H471" s="139" t="s">
        <v>96</v>
      </c>
      <c r="I471" s="95" t="s">
        <v>75</v>
      </c>
      <c r="J471" s="98" t="s">
        <v>324</v>
      </c>
      <c r="K471" s="98">
        <v>612</v>
      </c>
      <c r="L471" s="142">
        <v>1391.6</v>
      </c>
      <c r="M471" s="142">
        <v>0</v>
      </c>
      <c r="N471" s="142">
        <v>0</v>
      </c>
      <c r="O471" s="169">
        <v>0</v>
      </c>
      <c r="P471" s="7"/>
    </row>
    <row r="472" spans="1:16" hidden="1">
      <c r="A472" s="7"/>
      <c r="B472" s="163" t="s">
        <v>115</v>
      </c>
      <c r="C472" s="8"/>
      <c r="D472" s="9"/>
      <c r="E472" s="52"/>
      <c r="F472" s="70"/>
      <c r="G472" s="70"/>
      <c r="H472" s="139" t="s">
        <v>96</v>
      </c>
      <c r="I472" s="95" t="s">
        <v>75</v>
      </c>
      <c r="J472" s="98" t="s">
        <v>325</v>
      </c>
      <c r="K472" s="98">
        <v>612</v>
      </c>
      <c r="L472" s="142">
        <v>0</v>
      </c>
      <c r="M472" s="142">
        <v>0</v>
      </c>
      <c r="N472" s="142">
        <v>0</v>
      </c>
      <c r="O472" s="169">
        <v>0</v>
      </c>
      <c r="P472" s="7"/>
    </row>
    <row r="473" spans="1:16" hidden="1">
      <c r="A473" s="7"/>
      <c r="B473" s="163" t="s">
        <v>115</v>
      </c>
      <c r="C473" s="8"/>
      <c r="D473" s="9"/>
      <c r="E473" s="52"/>
      <c r="F473" s="70"/>
      <c r="G473" s="70"/>
      <c r="H473" s="139" t="s">
        <v>96</v>
      </c>
      <c r="I473" s="95" t="s">
        <v>75</v>
      </c>
      <c r="J473" s="92" t="s">
        <v>326</v>
      </c>
      <c r="K473" s="95" t="s">
        <v>113</v>
      </c>
      <c r="L473" s="106">
        <v>529.9</v>
      </c>
      <c r="M473" s="185">
        <v>1317.6</v>
      </c>
      <c r="N473" s="185">
        <v>1317.6</v>
      </c>
      <c r="O473" s="186">
        <v>1317.6</v>
      </c>
      <c r="P473" s="7"/>
    </row>
    <row r="474" spans="1:16" hidden="1">
      <c r="A474" s="7"/>
      <c r="B474" s="163" t="s">
        <v>115</v>
      </c>
      <c r="C474" s="8"/>
      <c r="D474" s="9"/>
      <c r="E474" s="52"/>
      <c r="F474" s="70"/>
      <c r="G474" s="70"/>
      <c r="H474" s="139" t="s">
        <v>96</v>
      </c>
      <c r="I474" s="95" t="s">
        <v>75</v>
      </c>
      <c r="J474" s="98" t="s">
        <v>327</v>
      </c>
      <c r="K474" s="98">
        <v>612</v>
      </c>
      <c r="L474" s="142">
        <v>60.8</v>
      </c>
      <c r="M474" s="142">
        <v>0</v>
      </c>
      <c r="N474" s="142">
        <v>0</v>
      </c>
      <c r="O474" s="169">
        <v>0</v>
      </c>
      <c r="P474" s="7"/>
    </row>
    <row r="475" spans="1:16" hidden="1">
      <c r="A475" s="7"/>
      <c r="B475" s="163" t="s">
        <v>115</v>
      </c>
      <c r="C475" s="8"/>
      <c r="D475" s="9"/>
      <c r="E475" s="52"/>
      <c r="F475" s="70"/>
      <c r="G475" s="70"/>
      <c r="H475" s="139" t="s">
        <v>96</v>
      </c>
      <c r="I475" s="95" t="s">
        <v>75</v>
      </c>
      <c r="J475" s="92" t="s">
        <v>328</v>
      </c>
      <c r="K475" s="95" t="s">
        <v>113</v>
      </c>
      <c r="L475" s="106">
        <v>508.4</v>
      </c>
      <c r="M475" s="106">
        <v>0</v>
      </c>
      <c r="N475" s="106">
        <v>0</v>
      </c>
      <c r="O475" s="134">
        <v>0</v>
      </c>
      <c r="P475" s="7"/>
    </row>
    <row r="476" spans="1:16" hidden="1">
      <c r="A476" s="7"/>
      <c r="B476" s="163" t="s">
        <v>115</v>
      </c>
      <c r="C476" s="8"/>
      <c r="D476" s="9"/>
      <c r="E476" s="52"/>
      <c r="F476" s="70"/>
      <c r="G476" s="70"/>
      <c r="H476" s="91" t="s">
        <v>96</v>
      </c>
      <c r="I476" s="95" t="s">
        <v>83</v>
      </c>
      <c r="J476" s="92" t="s">
        <v>329</v>
      </c>
      <c r="K476" s="95" t="s">
        <v>123</v>
      </c>
      <c r="L476" s="142">
        <v>8.3000000000000007</v>
      </c>
      <c r="M476" s="142">
        <v>0</v>
      </c>
      <c r="N476" s="142">
        <v>0</v>
      </c>
      <c r="O476" s="169">
        <v>0</v>
      </c>
      <c r="P476" s="7"/>
    </row>
    <row r="477" spans="1:16" hidden="1">
      <c r="A477" s="7"/>
      <c r="B477" s="163" t="s">
        <v>115</v>
      </c>
      <c r="C477" s="8"/>
      <c r="D477" s="9"/>
      <c r="E477" s="52"/>
      <c r="F477" s="70"/>
      <c r="G477" s="70"/>
      <c r="H477" s="139" t="s">
        <v>96</v>
      </c>
      <c r="I477" s="95" t="s">
        <v>75</v>
      </c>
      <c r="J477" s="92" t="s">
        <v>330</v>
      </c>
      <c r="K477" s="95" t="s">
        <v>113</v>
      </c>
      <c r="L477" s="106">
        <v>682</v>
      </c>
      <c r="M477" s="185">
        <v>1610</v>
      </c>
      <c r="N477" s="106">
        <v>0</v>
      </c>
      <c r="O477" s="134">
        <v>0</v>
      </c>
      <c r="P477" s="7"/>
    </row>
    <row r="478" spans="1:16" hidden="1">
      <c r="A478" s="7"/>
      <c r="B478" s="163" t="s">
        <v>115</v>
      </c>
      <c r="C478" s="8"/>
      <c r="D478" s="9"/>
      <c r="E478" s="52"/>
      <c r="F478" s="70"/>
      <c r="G478" s="70"/>
      <c r="H478" s="139" t="s">
        <v>96</v>
      </c>
      <c r="I478" s="95" t="s">
        <v>83</v>
      </c>
      <c r="J478" s="92" t="s">
        <v>331</v>
      </c>
      <c r="K478" s="95" t="s">
        <v>127</v>
      </c>
      <c r="L478" s="106">
        <v>1</v>
      </c>
      <c r="M478" s="106">
        <v>0</v>
      </c>
      <c r="N478" s="106">
        <v>0</v>
      </c>
      <c r="O478" s="134">
        <v>0</v>
      </c>
      <c r="P478" s="7"/>
    </row>
    <row r="479" spans="1:16" hidden="1">
      <c r="A479" s="7"/>
      <c r="B479" s="163" t="s">
        <v>115</v>
      </c>
      <c r="C479" s="8"/>
      <c r="D479" s="9"/>
      <c r="E479" s="52"/>
      <c r="F479" s="70"/>
      <c r="G479" s="70"/>
      <c r="H479" s="139" t="s">
        <v>96</v>
      </c>
      <c r="I479" s="95" t="s">
        <v>83</v>
      </c>
      <c r="J479" s="92" t="s">
        <v>331</v>
      </c>
      <c r="K479" s="95" t="s">
        <v>128</v>
      </c>
      <c r="L479" s="106">
        <v>1.6</v>
      </c>
      <c r="M479" s="106">
        <v>0</v>
      </c>
      <c r="N479" s="106">
        <v>0</v>
      </c>
      <c r="O479" s="134">
        <v>0</v>
      </c>
      <c r="P479" s="7"/>
    </row>
    <row r="480" spans="1:16" hidden="1">
      <c r="A480" s="7"/>
      <c r="B480" s="163" t="s">
        <v>115</v>
      </c>
      <c r="C480" s="8"/>
      <c r="D480" s="9"/>
      <c r="E480" s="52"/>
      <c r="F480" s="70"/>
      <c r="G480" s="70"/>
      <c r="H480" s="139" t="s">
        <v>96</v>
      </c>
      <c r="I480" s="95" t="s">
        <v>75</v>
      </c>
      <c r="J480" s="92" t="s">
        <v>332</v>
      </c>
      <c r="K480" s="95" t="s">
        <v>113</v>
      </c>
      <c r="L480" s="106">
        <v>160</v>
      </c>
      <c r="M480" s="105">
        <v>0</v>
      </c>
      <c r="N480" s="105">
        <v>0</v>
      </c>
      <c r="O480" s="161">
        <v>0</v>
      </c>
      <c r="P480" s="7"/>
    </row>
    <row r="481" spans="1:16" hidden="1">
      <c r="A481" s="7"/>
      <c r="B481" s="163" t="s">
        <v>115</v>
      </c>
      <c r="C481" s="8"/>
      <c r="D481" s="9"/>
      <c r="E481" s="52"/>
      <c r="F481" s="70"/>
      <c r="G481" s="70"/>
      <c r="H481" s="91" t="s">
        <v>96</v>
      </c>
      <c r="I481" s="95" t="s">
        <v>83</v>
      </c>
      <c r="J481" s="92" t="s">
        <v>329</v>
      </c>
      <c r="K481" s="95" t="s">
        <v>123</v>
      </c>
      <c r="L481" s="108">
        <v>0</v>
      </c>
      <c r="M481" s="187">
        <v>80.599999999999994</v>
      </c>
      <c r="N481" s="185">
        <v>75.599999999999994</v>
      </c>
      <c r="O481" s="186">
        <v>75.599999999999994</v>
      </c>
      <c r="P481" s="7"/>
    </row>
    <row r="482" spans="1:16" hidden="1">
      <c r="A482" s="7"/>
      <c r="B482" s="163" t="s">
        <v>115</v>
      </c>
      <c r="C482" s="8"/>
      <c r="D482" s="9"/>
      <c r="E482" s="52"/>
      <c r="F482" s="70"/>
      <c r="G482" s="70"/>
      <c r="H482" s="91" t="s">
        <v>96</v>
      </c>
      <c r="I482" s="95" t="s">
        <v>83</v>
      </c>
      <c r="J482" s="92" t="s">
        <v>333</v>
      </c>
      <c r="K482" s="95" t="s">
        <v>114</v>
      </c>
      <c r="L482" s="108">
        <v>1.2</v>
      </c>
      <c r="M482" s="108">
        <v>0</v>
      </c>
      <c r="N482" s="106">
        <v>0</v>
      </c>
      <c r="O482" s="134">
        <v>0</v>
      </c>
      <c r="P482" s="7"/>
    </row>
    <row r="483" spans="1:16" hidden="1">
      <c r="A483" s="7"/>
      <c r="B483" s="163" t="s">
        <v>115</v>
      </c>
      <c r="C483" s="8"/>
      <c r="D483" s="9"/>
      <c r="E483" s="52"/>
      <c r="F483" s="70"/>
      <c r="G483" s="70"/>
      <c r="H483" s="91" t="s">
        <v>96</v>
      </c>
      <c r="I483" s="95" t="s">
        <v>83</v>
      </c>
      <c r="J483" s="92" t="s">
        <v>334</v>
      </c>
      <c r="K483" s="95" t="s">
        <v>123</v>
      </c>
      <c r="L483" s="108">
        <v>25.9</v>
      </c>
      <c r="M483" s="187">
        <v>25.9</v>
      </c>
      <c r="N483" s="187">
        <v>25.9</v>
      </c>
      <c r="O483" s="188">
        <v>25.9</v>
      </c>
      <c r="P483" s="7"/>
    </row>
    <row r="484" spans="1:16" hidden="1">
      <c r="A484" s="7"/>
      <c r="B484" s="163" t="s">
        <v>115</v>
      </c>
      <c r="C484" s="8"/>
      <c r="D484" s="9"/>
      <c r="E484" s="52"/>
      <c r="F484" s="70"/>
      <c r="G484" s="70"/>
      <c r="H484" s="91" t="s">
        <v>96</v>
      </c>
      <c r="I484" s="95" t="s">
        <v>75</v>
      </c>
      <c r="J484" s="92" t="s">
        <v>335</v>
      </c>
      <c r="K484" s="95" t="s">
        <v>113</v>
      </c>
      <c r="L484" s="108">
        <v>4588.1000000000004</v>
      </c>
      <c r="M484" s="108">
        <v>0</v>
      </c>
      <c r="N484" s="105">
        <v>0</v>
      </c>
      <c r="O484" s="161">
        <v>0</v>
      </c>
      <c r="P484" s="7"/>
    </row>
    <row r="485" spans="1:16" hidden="1">
      <c r="A485" s="7"/>
      <c r="B485" s="163" t="s">
        <v>115</v>
      </c>
      <c r="C485" s="8"/>
      <c r="D485" s="9"/>
      <c r="E485" s="52"/>
      <c r="F485" s="70"/>
      <c r="G485" s="70"/>
      <c r="H485" s="91" t="s">
        <v>96</v>
      </c>
      <c r="I485" s="95" t="s">
        <v>83</v>
      </c>
      <c r="J485" s="92" t="s">
        <v>336</v>
      </c>
      <c r="K485" s="95" t="s">
        <v>123</v>
      </c>
      <c r="L485" s="108">
        <v>50</v>
      </c>
      <c r="M485" s="108">
        <v>0</v>
      </c>
      <c r="N485" s="105">
        <v>0</v>
      </c>
      <c r="O485" s="161">
        <v>0</v>
      </c>
      <c r="P485" s="7"/>
    </row>
    <row r="486" spans="1:16" hidden="1">
      <c r="A486" s="7"/>
      <c r="B486" s="163" t="s">
        <v>115</v>
      </c>
      <c r="C486" s="8"/>
      <c r="D486" s="9"/>
      <c r="E486" s="52"/>
      <c r="F486" s="70"/>
      <c r="G486" s="70"/>
      <c r="H486" s="91" t="s">
        <v>96</v>
      </c>
      <c r="I486" s="95" t="s">
        <v>83</v>
      </c>
      <c r="J486" s="92" t="s">
        <v>337</v>
      </c>
      <c r="K486" s="95" t="s">
        <v>123</v>
      </c>
      <c r="L486" s="108">
        <v>3.1</v>
      </c>
      <c r="M486" s="187">
        <v>7.4</v>
      </c>
      <c r="N486" s="185">
        <v>6.8</v>
      </c>
      <c r="O486" s="186">
        <v>6.8</v>
      </c>
      <c r="P486" s="7"/>
    </row>
    <row r="487" spans="1:16" hidden="1">
      <c r="A487" s="7"/>
      <c r="B487" s="163" t="s">
        <v>115</v>
      </c>
      <c r="C487" s="8"/>
      <c r="D487" s="9"/>
      <c r="E487" s="52"/>
      <c r="F487" s="70"/>
      <c r="G487" s="70"/>
      <c r="H487" s="91" t="s">
        <v>96</v>
      </c>
      <c r="I487" s="95" t="s">
        <v>83</v>
      </c>
      <c r="J487" s="92" t="s">
        <v>331</v>
      </c>
      <c r="K487" s="95" t="s">
        <v>121</v>
      </c>
      <c r="L487" s="108">
        <v>8.1</v>
      </c>
      <c r="M487" s="187">
        <v>0.7</v>
      </c>
      <c r="N487" s="106">
        <v>0.7</v>
      </c>
      <c r="O487" s="134">
        <v>0.7</v>
      </c>
      <c r="P487" s="7"/>
    </row>
    <row r="488" spans="1:16" hidden="1">
      <c r="A488" s="7"/>
      <c r="B488" s="163" t="s">
        <v>115</v>
      </c>
      <c r="C488" s="8"/>
      <c r="D488" s="9"/>
      <c r="E488" s="52"/>
      <c r="F488" s="70"/>
      <c r="G488" s="70"/>
      <c r="H488" s="91" t="s">
        <v>96</v>
      </c>
      <c r="I488" s="95" t="s">
        <v>83</v>
      </c>
      <c r="J488" s="92" t="s">
        <v>338</v>
      </c>
      <c r="K488" s="95" t="s">
        <v>119</v>
      </c>
      <c r="L488" s="108">
        <v>922.3</v>
      </c>
      <c r="M488" s="187">
        <v>1126.5999999999999</v>
      </c>
      <c r="N488" s="187">
        <v>1126.5999999999999</v>
      </c>
      <c r="O488" s="188">
        <v>1126.5999999999999</v>
      </c>
      <c r="P488" s="7"/>
    </row>
    <row r="489" spans="1:16" hidden="1">
      <c r="A489" s="7"/>
      <c r="B489" s="163" t="s">
        <v>115</v>
      </c>
      <c r="C489" s="8"/>
      <c r="D489" s="9"/>
      <c r="E489" s="52"/>
      <c r="F489" s="70"/>
      <c r="G489" s="70"/>
      <c r="H489" s="91" t="s">
        <v>96</v>
      </c>
      <c r="I489" s="95" t="s">
        <v>83</v>
      </c>
      <c r="J489" s="92" t="s">
        <v>338</v>
      </c>
      <c r="K489" s="95" t="s">
        <v>120</v>
      </c>
      <c r="L489" s="108">
        <v>285.60000000000002</v>
      </c>
      <c r="M489" s="187">
        <v>340.2</v>
      </c>
      <c r="N489" s="187">
        <v>340.2</v>
      </c>
      <c r="O489" s="188">
        <v>340.2</v>
      </c>
      <c r="P489" s="7"/>
    </row>
    <row r="490" spans="1:16" hidden="1">
      <c r="A490" s="7"/>
      <c r="B490" s="163" t="s">
        <v>115</v>
      </c>
      <c r="C490" s="8"/>
      <c r="D490" s="9"/>
      <c r="E490" s="52"/>
      <c r="F490" s="70"/>
      <c r="G490" s="70"/>
      <c r="H490" s="91" t="s">
        <v>96</v>
      </c>
      <c r="I490" s="95" t="s">
        <v>83</v>
      </c>
      <c r="J490" s="92" t="s">
        <v>338</v>
      </c>
      <c r="K490" s="95" t="s">
        <v>122</v>
      </c>
      <c r="L490" s="108">
        <v>24.4</v>
      </c>
      <c r="M490" s="187">
        <v>1.1000000000000001</v>
      </c>
      <c r="N490" s="187">
        <v>1.1000000000000001</v>
      </c>
      <c r="O490" s="188">
        <v>1.1000000000000001</v>
      </c>
      <c r="P490" s="7"/>
    </row>
    <row r="491" spans="1:16" ht="101.25" hidden="1">
      <c r="A491" s="7"/>
      <c r="B491" s="167"/>
      <c r="C491" s="27">
        <v>301010035</v>
      </c>
      <c r="D491" s="28" t="s">
        <v>41</v>
      </c>
      <c r="E491" s="53"/>
      <c r="F491" s="71"/>
      <c r="G491" s="71"/>
      <c r="H491" s="89"/>
      <c r="I491" s="89"/>
      <c r="J491" s="88"/>
      <c r="K491" s="88"/>
      <c r="L491" s="104">
        <f>L493+L494+L495</f>
        <v>50</v>
      </c>
      <c r="M491" s="104">
        <f>M493+M494+M495</f>
        <v>570</v>
      </c>
      <c r="N491" s="104">
        <f>N493+N494+N495</f>
        <v>0</v>
      </c>
      <c r="O491" s="104">
        <f>O493+O494+O495</f>
        <v>0</v>
      </c>
      <c r="P491" s="7"/>
    </row>
    <row r="492" spans="1:16" s="36" customFormat="1" ht="67.5" hidden="1">
      <c r="A492" s="7"/>
      <c r="B492" s="168"/>
      <c r="C492" s="33"/>
      <c r="D492" s="34"/>
      <c r="E492" s="50" t="s">
        <v>171</v>
      </c>
      <c r="F492" s="68" t="s">
        <v>152</v>
      </c>
      <c r="G492" s="68" t="s">
        <v>172</v>
      </c>
      <c r="H492" s="85"/>
      <c r="I492" s="85"/>
      <c r="J492" s="45"/>
      <c r="K492" s="45"/>
      <c r="L492" s="102"/>
      <c r="M492" s="102"/>
      <c r="N492" s="102"/>
      <c r="O492" s="159"/>
      <c r="P492" s="7"/>
    </row>
    <row r="493" spans="1:16" s="36" customFormat="1">
      <c r="A493" s="7"/>
      <c r="B493" s="163" t="s">
        <v>82</v>
      </c>
      <c r="C493" s="33"/>
      <c r="D493" s="34"/>
      <c r="E493" s="54"/>
      <c r="F493" s="67"/>
      <c r="G493" s="67"/>
      <c r="H493" s="94" t="s">
        <v>77</v>
      </c>
      <c r="I493" s="95" t="s">
        <v>92</v>
      </c>
      <c r="J493" s="96" t="s">
        <v>533</v>
      </c>
      <c r="K493" s="97">
        <v>244</v>
      </c>
      <c r="L493" s="106">
        <v>25</v>
      </c>
      <c r="M493" s="106">
        <v>0</v>
      </c>
      <c r="N493" s="106">
        <v>0</v>
      </c>
      <c r="O493" s="134">
        <v>0</v>
      </c>
      <c r="P493" s="7"/>
    </row>
    <row r="494" spans="1:16">
      <c r="A494" s="7"/>
      <c r="B494" s="163" t="s">
        <v>82</v>
      </c>
      <c r="C494" s="8"/>
      <c r="D494" s="9"/>
      <c r="E494" s="52"/>
      <c r="F494" s="70"/>
      <c r="G494" s="70"/>
      <c r="H494" s="94" t="s">
        <v>77</v>
      </c>
      <c r="I494" s="95" t="s">
        <v>92</v>
      </c>
      <c r="J494" s="96" t="s">
        <v>534</v>
      </c>
      <c r="K494" s="97">
        <v>244</v>
      </c>
      <c r="L494" s="105">
        <v>25</v>
      </c>
      <c r="M494" s="105">
        <v>0</v>
      </c>
      <c r="N494" s="105">
        <v>0</v>
      </c>
      <c r="O494" s="161">
        <v>0</v>
      </c>
      <c r="P494" s="7"/>
    </row>
    <row r="495" spans="1:16">
      <c r="A495" s="7"/>
      <c r="B495" s="163" t="s">
        <v>82</v>
      </c>
      <c r="C495" s="8"/>
      <c r="D495" s="9"/>
      <c r="E495" s="52"/>
      <c r="F495" s="70"/>
      <c r="G495" s="70"/>
      <c r="H495" s="94" t="s">
        <v>77</v>
      </c>
      <c r="I495" s="95" t="s">
        <v>92</v>
      </c>
      <c r="J495" s="96" t="s">
        <v>681</v>
      </c>
      <c r="K495" s="97">
        <v>244</v>
      </c>
      <c r="L495" s="105">
        <v>0</v>
      </c>
      <c r="M495" s="105">
        <v>570</v>
      </c>
      <c r="N495" s="105">
        <v>0</v>
      </c>
      <c r="O495" s="161">
        <v>0</v>
      </c>
      <c r="P495" s="7"/>
    </row>
    <row r="496" spans="1:16" ht="78.75" hidden="1">
      <c r="A496" s="7"/>
      <c r="B496" s="167"/>
      <c r="C496" s="27">
        <v>301010037</v>
      </c>
      <c r="D496" s="28" t="s">
        <v>40</v>
      </c>
      <c r="E496" s="53"/>
      <c r="F496" s="71"/>
      <c r="G496" s="71"/>
      <c r="H496" s="89"/>
      <c r="I496" s="89"/>
      <c r="J496" s="88"/>
      <c r="K496" s="88"/>
      <c r="L496" s="104">
        <f>L498+L499</f>
        <v>280.70000000000005</v>
      </c>
      <c r="M496" s="104">
        <f>M498+M499</f>
        <v>190.6</v>
      </c>
      <c r="N496" s="104">
        <f>N498+N499</f>
        <v>60</v>
      </c>
      <c r="O496" s="157">
        <f>O498+O499</f>
        <v>60</v>
      </c>
      <c r="P496" s="7"/>
    </row>
    <row r="497" spans="1:16" ht="33.75" hidden="1">
      <c r="A497" s="7"/>
      <c r="B497" s="168"/>
      <c r="C497" s="33"/>
      <c r="D497" s="34"/>
      <c r="E497" s="50" t="s">
        <v>215</v>
      </c>
      <c r="F497" s="68" t="s">
        <v>163</v>
      </c>
      <c r="G497" s="68" t="s">
        <v>216</v>
      </c>
      <c r="H497" s="85"/>
      <c r="I497" s="85"/>
      <c r="J497" s="45"/>
      <c r="K497" s="45"/>
      <c r="L497" s="102"/>
      <c r="M497" s="102"/>
      <c r="N497" s="102"/>
      <c r="O497" s="159"/>
      <c r="P497" s="7"/>
    </row>
    <row r="498" spans="1:16">
      <c r="A498" s="7"/>
      <c r="B498" s="163" t="s">
        <v>82</v>
      </c>
      <c r="C498" s="8"/>
      <c r="D498" s="9"/>
      <c r="E498" s="52"/>
      <c r="F498" s="70"/>
      <c r="G498" s="70"/>
      <c r="H498" s="94" t="s">
        <v>76</v>
      </c>
      <c r="I498" s="95" t="s">
        <v>83</v>
      </c>
      <c r="J498" s="96" t="s">
        <v>535</v>
      </c>
      <c r="K498" s="97">
        <v>244</v>
      </c>
      <c r="L498" s="105">
        <v>279.60000000000002</v>
      </c>
      <c r="M498" s="105">
        <v>190.6</v>
      </c>
      <c r="N498" s="105">
        <v>60</v>
      </c>
      <c r="O498" s="161">
        <v>60</v>
      </c>
      <c r="P498" s="7"/>
    </row>
    <row r="499" spans="1:16">
      <c r="A499" s="7"/>
      <c r="B499" s="163" t="s">
        <v>82</v>
      </c>
      <c r="C499" s="8"/>
      <c r="D499" s="9"/>
      <c r="E499" s="52"/>
      <c r="F499" s="70"/>
      <c r="G499" s="70"/>
      <c r="H499" s="94" t="s">
        <v>76</v>
      </c>
      <c r="I499" s="95" t="s">
        <v>83</v>
      </c>
      <c r="J499" s="96" t="s">
        <v>536</v>
      </c>
      <c r="K499" s="97">
        <v>244</v>
      </c>
      <c r="L499" s="105">
        <v>1.1000000000000001</v>
      </c>
      <c r="M499" s="105">
        <v>0</v>
      </c>
      <c r="N499" s="105">
        <v>0</v>
      </c>
      <c r="O499" s="161">
        <v>0</v>
      </c>
      <c r="P499" s="7"/>
    </row>
    <row r="500" spans="1:16" ht="56.25" hidden="1">
      <c r="A500" s="7"/>
      <c r="B500" s="167"/>
      <c r="C500" s="27">
        <v>301010039</v>
      </c>
      <c r="D500" s="28" t="s">
        <v>39</v>
      </c>
      <c r="E500" s="53"/>
      <c r="F500" s="71"/>
      <c r="G500" s="71"/>
      <c r="H500" s="89"/>
      <c r="I500" s="89"/>
      <c r="J500" s="88"/>
      <c r="K500" s="88"/>
      <c r="L500" s="104">
        <f>L502+L503</f>
        <v>234</v>
      </c>
      <c r="M500" s="104">
        <f>M502+M503</f>
        <v>770</v>
      </c>
      <c r="N500" s="104">
        <f>N502+N503</f>
        <v>770</v>
      </c>
      <c r="O500" s="157">
        <f>O502+O503</f>
        <v>0</v>
      </c>
      <c r="P500" s="7"/>
    </row>
    <row r="501" spans="1:16" s="36" customFormat="1" ht="90" hidden="1">
      <c r="A501" s="7"/>
      <c r="B501" s="168"/>
      <c r="C501" s="33"/>
      <c r="D501" s="34"/>
      <c r="E501" s="50" t="s">
        <v>218</v>
      </c>
      <c r="F501" s="76" t="s">
        <v>152</v>
      </c>
      <c r="G501" s="77" t="s">
        <v>217</v>
      </c>
      <c r="H501" s="85"/>
      <c r="I501" s="85"/>
      <c r="J501" s="45"/>
      <c r="K501" s="45"/>
      <c r="L501" s="102"/>
      <c r="M501" s="102"/>
      <c r="N501" s="102"/>
      <c r="O501" s="159"/>
      <c r="P501" s="7"/>
    </row>
    <row r="502" spans="1:16" s="36" customFormat="1">
      <c r="A502" s="7"/>
      <c r="B502" s="163" t="s">
        <v>82</v>
      </c>
      <c r="C502" s="33"/>
      <c r="D502" s="34"/>
      <c r="E502" s="50"/>
      <c r="F502" s="76"/>
      <c r="G502" s="77"/>
      <c r="H502" s="94" t="s">
        <v>83</v>
      </c>
      <c r="I502" s="95" t="s">
        <v>84</v>
      </c>
      <c r="J502" s="96" t="s">
        <v>538</v>
      </c>
      <c r="K502" s="97">
        <v>244</v>
      </c>
      <c r="L502" s="105">
        <v>0</v>
      </c>
      <c r="M502" s="105">
        <v>380</v>
      </c>
      <c r="N502" s="105">
        <v>380</v>
      </c>
      <c r="O502" s="161">
        <v>0</v>
      </c>
      <c r="P502" s="7"/>
    </row>
    <row r="503" spans="1:16">
      <c r="A503" s="7"/>
      <c r="B503" s="163" t="s">
        <v>82</v>
      </c>
      <c r="C503" s="8"/>
      <c r="D503" s="9"/>
      <c r="E503" s="52"/>
      <c r="F503" s="70"/>
      <c r="G503" s="70"/>
      <c r="H503" s="94" t="s">
        <v>83</v>
      </c>
      <c r="I503" s="95" t="s">
        <v>84</v>
      </c>
      <c r="J503" s="96" t="s">
        <v>537</v>
      </c>
      <c r="K503" s="97">
        <v>244</v>
      </c>
      <c r="L503" s="105">
        <v>234</v>
      </c>
      <c r="M503" s="105">
        <v>390</v>
      </c>
      <c r="N503" s="105">
        <v>390</v>
      </c>
      <c r="O503" s="161">
        <v>0</v>
      </c>
      <c r="P503" s="7"/>
    </row>
    <row r="504" spans="1:16" ht="33.75" hidden="1">
      <c r="A504" s="7"/>
      <c r="B504" s="167"/>
      <c r="C504" s="27">
        <v>301010042</v>
      </c>
      <c r="D504" s="28" t="s">
        <v>38</v>
      </c>
      <c r="E504" s="53"/>
      <c r="F504" s="71"/>
      <c r="G504" s="71"/>
      <c r="H504" s="89"/>
      <c r="I504" s="89"/>
      <c r="J504" s="88"/>
      <c r="K504" s="88"/>
      <c r="L504" s="104">
        <f>L506+L508</f>
        <v>148.9</v>
      </c>
      <c r="M504" s="104">
        <f>M506+M508</f>
        <v>270</v>
      </c>
      <c r="N504" s="104">
        <f>N506+N508</f>
        <v>270</v>
      </c>
      <c r="O504" s="157">
        <f>O506+O508</f>
        <v>270</v>
      </c>
      <c r="P504" s="7"/>
    </row>
    <row r="505" spans="1:16" s="36" customFormat="1" ht="78.75" hidden="1">
      <c r="A505" s="7"/>
      <c r="B505" s="168"/>
      <c r="C505" s="33"/>
      <c r="D505" s="34"/>
      <c r="E505" s="50" t="s">
        <v>539</v>
      </c>
      <c r="F505" s="76" t="s">
        <v>152</v>
      </c>
      <c r="G505" s="77" t="s">
        <v>219</v>
      </c>
      <c r="H505" s="85"/>
      <c r="I505" s="85"/>
      <c r="J505" s="45"/>
      <c r="K505" s="45"/>
      <c r="L505" s="102"/>
      <c r="M505" s="102"/>
      <c r="N505" s="102"/>
      <c r="O505" s="159"/>
      <c r="P505" s="7"/>
    </row>
    <row r="506" spans="1:16">
      <c r="A506" s="7"/>
      <c r="B506" s="163" t="s">
        <v>82</v>
      </c>
      <c r="C506" s="8"/>
      <c r="D506" s="9"/>
      <c r="E506" s="52"/>
      <c r="F506" s="70"/>
      <c r="G506" s="70"/>
      <c r="H506" s="94" t="s">
        <v>83</v>
      </c>
      <c r="I506" s="95" t="s">
        <v>97</v>
      </c>
      <c r="J506" s="96" t="s">
        <v>596</v>
      </c>
      <c r="K506" s="97">
        <v>350</v>
      </c>
      <c r="L506" s="105">
        <v>0</v>
      </c>
      <c r="M506" s="103">
        <v>20</v>
      </c>
      <c r="N506" s="103">
        <v>20</v>
      </c>
      <c r="O506" s="164">
        <v>20</v>
      </c>
      <c r="P506" s="7"/>
    </row>
    <row r="507" spans="1:16">
      <c r="A507" s="7"/>
      <c r="B507" s="163" t="s">
        <v>82</v>
      </c>
      <c r="C507" s="8"/>
      <c r="D507" s="9"/>
      <c r="E507" s="52"/>
      <c r="F507" s="70"/>
      <c r="G507" s="70"/>
      <c r="H507" s="94" t="s">
        <v>83</v>
      </c>
      <c r="I507" s="95" t="s">
        <v>97</v>
      </c>
      <c r="J507" s="96" t="s">
        <v>597</v>
      </c>
      <c r="K507" s="97">
        <v>244</v>
      </c>
      <c r="L507" s="105">
        <v>0</v>
      </c>
      <c r="M507" s="103">
        <v>30</v>
      </c>
      <c r="N507" s="103">
        <v>30</v>
      </c>
      <c r="O507" s="164">
        <v>30</v>
      </c>
      <c r="P507" s="7"/>
    </row>
    <row r="508" spans="1:16">
      <c r="A508" s="7"/>
      <c r="B508" s="163" t="s">
        <v>82</v>
      </c>
      <c r="C508" s="8"/>
      <c r="D508" s="9"/>
      <c r="E508" s="52"/>
      <c r="F508" s="70"/>
      <c r="G508" s="70"/>
      <c r="H508" s="94" t="s">
        <v>83</v>
      </c>
      <c r="I508" s="95" t="s">
        <v>97</v>
      </c>
      <c r="J508" s="96" t="s">
        <v>540</v>
      </c>
      <c r="K508" s="97">
        <v>244</v>
      </c>
      <c r="L508" s="105">
        <v>148.9</v>
      </c>
      <c r="M508" s="103">
        <v>250</v>
      </c>
      <c r="N508" s="103">
        <v>250</v>
      </c>
      <c r="O508" s="164">
        <v>250</v>
      </c>
      <c r="P508" s="7"/>
    </row>
    <row r="509" spans="1:16" ht="78.75" hidden="1">
      <c r="A509" s="7"/>
      <c r="B509" s="167"/>
      <c r="C509" s="27">
        <v>301010043</v>
      </c>
      <c r="D509" s="28" t="s">
        <v>37</v>
      </c>
      <c r="E509" s="53"/>
      <c r="F509" s="71"/>
      <c r="G509" s="71"/>
      <c r="H509" s="89"/>
      <c r="I509" s="89"/>
      <c r="J509" s="88"/>
      <c r="K509" s="88"/>
      <c r="L509" s="104">
        <f>L511+L512+L513+L514+L515+L516+L517</f>
        <v>1157.8999999999999</v>
      </c>
      <c r="M509" s="104">
        <f>M511+M512+M513+M514+M515+M516+M517</f>
        <v>1250.4000000000001</v>
      </c>
      <c r="N509" s="104">
        <f>N511+N512+N513+N514+N515+N516+N517</f>
        <v>0</v>
      </c>
      <c r="O509" s="157">
        <f>O511+O512+O513+O514+O515+O516+O517</f>
        <v>0</v>
      </c>
      <c r="P509" s="7"/>
    </row>
    <row r="510" spans="1:16" ht="67.5" hidden="1">
      <c r="A510" s="7"/>
      <c r="B510" s="168"/>
      <c r="C510" s="33"/>
      <c r="D510" s="34"/>
      <c r="E510" s="50" t="s">
        <v>173</v>
      </c>
      <c r="F510" s="68" t="s">
        <v>163</v>
      </c>
      <c r="G510" s="68" t="s">
        <v>174</v>
      </c>
      <c r="H510" s="85"/>
      <c r="I510" s="85"/>
      <c r="J510" s="45"/>
      <c r="K510" s="45"/>
      <c r="L510" s="102"/>
      <c r="M510" s="102"/>
      <c r="N510" s="102"/>
      <c r="O510" s="159"/>
      <c r="P510" s="7"/>
    </row>
    <row r="511" spans="1:16" s="36" customFormat="1">
      <c r="A511" s="7"/>
      <c r="B511" s="163" t="s">
        <v>82</v>
      </c>
      <c r="C511" s="8"/>
      <c r="D511" s="9"/>
      <c r="E511" s="52"/>
      <c r="F511" s="70"/>
      <c r="G511" s="70"/>
      <c r="H511" s="94" t="s">
        <v>75</v>
      </c>
      <c r="I511" s="95" t="s">
        <v>81</v>
      </c>
      <c r="J511" s="96" t="s">
        <v>545</v>
      </c>
      <c r="K511" s="97">
        <v>633</v>
      </c>
      <c r="L511" s="106">
        <v>141.30000000000001</v>
      </c>
      <c r="M511" s="106">
        <v>100</v>
      </c>
      <c r="N511" s="106">
        <v>0</v>
      </c>
      <c r="O511" s="134">
        <v>0</v>
      </c>
      <c r="P511" s="7"/>
    </row>
    <row r="512" spans="1:16" s="36" customFormat="1">
      <c r="A512" s="7"/>
      <c r="B512" s="163" t="s">
        <v>82</v>
      </c>
      <c r="C512" s="8"/>
      <c r="D512" s="9"/>
      <c r="E512" s="52"/>
      <c r="F512" s="70"/>
      <c r="G512" s="70"/>
      <c r="H512" s="94" t="s">
        <v>75</v>
      </c>
      <c r="I512" s="95" t="s">
        <v>81</v>
      </c>
      <c r="J512" s="96" t="s">
        <v>546</v>
      </c>
      <c r="K512" s="97">
        <v>633</v>
      </c>
      <c r="L512" s="106">
        <v>593.79999999999995</v>
      </c>
      <c r="M512" s="106">
        <v>581.79999999999995</v>
      </c>
      <c r="N512" s="106">
        <v>0</v>
      </c>
      <c r="O512" s="134">
        <v>0</v>
      </c>
      <c r="P512" s="7"/>
    </row>
    <row r="513" spans="1:16" s="36" customFormat="1">
      <c r="A513" s="7"/>
      <c r="B513" s="163" t="s">
        <v>82</v>
      </c>
      <c r="C513" s="8"/>
      <c r="D513" s="9"/>
      <c r="E513" s="52"/>
      <c r="F513" s="70"/>
      <c r="G513" s="70"/>
      <c r="H513" s="94" t="s">
        <v>75</v>
      </c>
      <c r="I513" s="95" t="s">
        <v>81</v>
      </c>
      <c r="J513" s="96" t="s">
        <v>547</v>
      </c>
      <c r="K513" s="97">
        <v>633</v>
      </c>
      <c r="L513" s="106">
        <v>0</v>
      </c>
      <c r="M513" s="106">
        <v>61</v>
      </c>
      <c r="N513" s="106">
        <v>0</v>
      </c>
      <c r="O513" s="134">
        <v>0</v>
      </c>
      <c r="P513" s="7"/>
    </row>
    <row r="514" spans="1:16" s="36" customFormat="1">
      <c r="A514" s="7"/>
      <c r="B514" s="163" t="s">
        <v>82</v>
      </c>
      <c r="C514" s="8"/>
      <c r="D514" s="9"/>
      <c r="E514" s="52"/>
      <c r="F514" s="70"/>
      <c r="G514" s="70"/>
      <c r="H514" s="94" t="s">
        <v>75</v>
      </c>
      <c r="I514" s="95" t="s">
        <v>81</v>
      </c>
      <c r="J514" s="96" t="s">
        <v>608</v>
      </c>
      <c r="K514" s="97">
        <v>633</v>
      </c>
      <c r="L514" s="106"/>
      <c r="M514" s="106">
        <v>110.6</v>
      </c>
      <c r="N514" s="106"/>
      <c r="O514" s="134"/>
      <c r="P514" s="7"/>
    </row>
    <row r="515" spans="1:16" s="36" customFormat="1">
      <c r="A515" s="7"/>
      <c r="B515" s="163" t="s">
        <v>82</v>
      </c>
      <c r="C515" s="8"/>
      <c r="D515" s="9"/>
      <c r="E515" s="52"/>
      <c r="F515" s="70"/>
      <c r="G515" s="70"/>
      <c r="H515" s="94" t="s">
        <v>75</v>
      </c>
      <c r="I515" s="95" t="s">
        <v>81</v>
      </c>
      <c r="J515" s="96" t="s">
        <v>609</v>
      </c>
      <c r="K515" s="97">
        <v>633</v>
      </c>
      <c r="L515" s="106"/>
      <c r="M515" s="106">
        <v>47</v>
      </c>
      <c r="N515" s="106"/>
      <c r="O515" s="134"/>
      <c r="P515" s="7"/>
    </row>
    <row r="516" spans="1:16" s="36" customFormat="1">
      <c r="A516" s="7"/>
      <c r="B516" s="163" t="s">
        <v>82</v>
      </c>
      <c r="C516" s="8"/>
      <c r="D516" s="9"/>
      <c r="E516" s="52"/>
      <c r="F516" s="70"/>
      <c r="G516" s="70"/>
      <c r="H516" s="94" t="s">
        <v>75</v>
      </c>
      <c r="I516" s="95" t="s">
        <v>81</v>
      </c>
      <c r="J516" s="96" t="s">
        <v>548</v>
      </c>
      <c r="K516" s="97">
        <v>633</v>
      </c>
      <c r="L516" s="106">
        <v>411.8</v>
      </c>
      <c r="M516" s="106">
        <v>350</v>
      </c>
      <c r="N516" s="106">
        <v>0</v>
      </c>
      <c r="O516" s="134">
        <v>0</v>
      </c>
      <c r="P516" s="7"/>
    </row>
    <row r="517" spans="1:16" s="36" customFormat="1">
      <c r="A517" s="7"/>
      <c r="B517" s="163" t="s">
        <v>82</v>
      </c>
      <c r="C517" s="8"/>
      <c r="D517" s="9"/>
      <c r="E517" s="52"/>
      <c r="F517" s="70"/>
      <c r="G517" s="70"/>
      <c r="H517" s="94" t="s">
        <v>75</v>
      </c>
      <c r="I517" s="95" t="s">
        <v>81</v>
      </c>
      <c r="J517" s="96" t="s">
        <v>549</v>
      </c>
      <c r="K517" s="97">
        <v>350</v>
      </c>
      <c r="L517" s="106">
        <v>11</v>
      </c>
      <c r="M517" s="106">
        <v>0</v>
      </c>
      <c r="N517" s="106">
        <v>0</v>
      </c>
      <c r="O517" s="134">
        <v>0</v>
      </c>
      <c r="P517" s="7"/>
    </row>
    <row r="518" spans="1:16" s="35" customFormat="1" ht="67.5" hidden="1">
      <c r="A518" s="32"/>
      <c r="B518" s="167"/>
      <c r="C518" s="27">
        <v>301010044</v>
      </c>
      <c r="D518" s="28" t="s">
        <v>36</v>
      </c>
      <c r="E518" s="53"/>
      <c r="F518" s="71"/>
      <c r="G518" s="71"/>
      <c r="H518" s="89"/>
      <c r="I518" s="89"/>
      <c r="J518" s="88"/>
      <c r="K518" s="88"/>
      <c r="L518" s="104">
        <f>L527+L528+L529+L530+L531+L532+L533+L534+L535+L536+L537+L538+L539+L540+L541+L542+L543+L544+L545+L546+L547+L548+L549+L550+L551+L552+L553+L554+L555</f>
        <v>40069.599999999999</v>
      </c>
      <c r="M518" s="104">
        <f>M527+M528+M529+M530+M531+M532+M533+M534+M535+M536+M537+M538+M539+M540+M541+M542+M543+M544+M545+M546+M547+M548+M549+M550+M551+M552+M553+M554+M555</f>
        <v>48719</v>
      </c>
      <c r="N518" s="104">
        <f>N527+N528+N529+N530+N531+N532+N533+N534+N535+N536+N537+N538+N539+N540+N541+N542+N543+N544+N545+N546+N547+N548+N549+N550+N551+N552+N553+N554+N555</f>
        <v>44423.3</v>
      </c>
      <c r="O518" s="157">
        <f>O527+O528+O529+O530+O531+O532+O533+O534+O535+O536+O537+O538+O539+O540+O541+O542+O543+O544+O545+O546+O547+O548+O549+O550+O551+O552+O553+O554+O555</f>
        <v>44548.6</v>
      </c>
      <c r="P518" s="32"/>
    </row>
    <row r="519" spans="1:16" s="35" customFormat="1" ht="45" hidden="1">
      <c r="A519" s="32"/>
      <c r="B519" s="168"/>
      <c r="C519" s="33"/>
      <c r="D519" s="34"/>
      <c r="E519" s="54" t="s">
        <v>220</v>
      </c>
      <c r="F519" s="146" t="s">
        <v>221</v>
      </c>
      <c r="G519" s="147" t="s">
        <v>222</v>
      </c>
      <c r="H519" s="85"/>
      <c r="I519" s="85"/>
      <c r="J519" s="45"/>
      <c r="K519" s="45"/>
      <c r="L519" s="102"/>
      <c r="M519" s="102"/>
      <c r="N519" s="102"/>
      <c r="O519" s="159"/>
      <c r="P519" s="32"/>
    </row>
    <row r="520" spans="1:16" s="35" customFormat="1" ht="56.25" hidden="1">
      <c r="A520" s="32"/>
      <c r="B520" s="168"/>
      <c r="C520" s="33"/>
      <c r="D520" s="34"/>
      <c r="E520" s="50" t="s">
        <v>410</v>
      </c>
      <c r="F520" s="67" t="s">
        <v>152</v>
      </c>
      <c r="G520" s="67" t="s">
        <v>224</v>
      </c>
      <c r="H520" s="85"/>
      <c r="I520" s="85"/>
      <c r="J520" s="45"/>
      <c r="K520" s="45"/>
      <c r="L520" s="102"/>
      <c r="M520" s="102"/>
      <c r="N520" s="102"/>
      <c r="O520" s="159"/>
      <c r="P520" s="32"/>
    </row>
    <row r="521" spans="1:16" s="35" customFormat="1" ht="67.5" hidden="1">
      <c r="A521" s="32"/>
      <c r="B521" s="168"/>
      <c r="C521" s="33"/>
      <c r="D521" s="34"/>
      <c r="E521" s="50" t="s">
        <v>383</v>
      </c>
      <c r="F521" s="68" t="s">
        <v>163</v>
      </c>
      <c r="G521" s="72" t="s">
        <v>165</v>
      </c>
      <c r="H521" s="85"/>
      <c r="I521" s="85"/>
      <c r="J521" s="45"/>
      <c r="K521" s="45"/>
      <c r="L521" s="102"/>
      <c r="M521" s="102"/>
      <c r="N521" s="102"/>
      <c r="O521" s="159"/>
      <c r="P521" s="32"/>
    </row>
    <row r="522" spans="1:16" s="35" customFormat="1" ht="67.5" hidden="1">
      <c r="A522" s="32"/>
      <c r="B522" s="168"/>
      <c r="C522" s="33"/>
      <c r="D522" s="34"/>
      <c r="E522" s="54" t="s">
        <v>228</v>
      </c>
      <c r="F522" s="67" t="s">
        <v>152</v>
      </c>
      <c r="G522" s="74" t="s">
        <v>234</v>
      </c>
      <c r="H522" s="85"/>
      <c r="I522" s="85"/>
      <c r="J522" s="45"/>
      <c r="K522" s="45"/>
      <c r="L522" s="102"/>
      <c r="M522" s="102"/>
      <c r="N522" s="102"/>
      <c r="O522" s="159"/>
      <c r="P522" s="32"/>
    </row>
    <row r="523" spans="1:16" s="35" customFormat="1" ht="78.75" hidden="1">
      <c r="A523" s="32"/>
      <c r="B523" s="168"/>
      <c r="C523" s="33"/>
      <c r="D523" s="34"/>
      <c r="E523" s="54" t="s">
        <v>225</v>
      </c>
      <c r="F523" s="67" t="s">
        <v>152</v>
      </c>
      <c r="G523" s="67" t="s">
        <v>226</v>
      </c>
      <c r="H523" s="85"/>
      <c r="I523" s="85"/>
      <c r="J523" s="45"/>
      <c r="K523" s="45"/>
      <c r="L523" s="102"/>
      <c r="M523" s="102"/>
      <c r="N523" s="102"/>
      <c r="O523" s="159"/>
      <c r="P523" s="32"/>
    </row>
    <row r="524" spans="1:16" s="35" customFormat="1" ht="90" hidden="1">
      <c r="A524" s="32"/>
      <c r="B524" s="168"/>
      <c r="C524" s="33"/>
      <c r="D524" s="34"/>
      <c r="E524" s="56" t="s">
        <v>170</v>
      </c>
      <c r="F524" s="68" t="s">
        <v>163</v>
      </c>
      <c r="G524" s="72" t="s">
        <v>169</v>
      </c>
      <c r="H524" s="85"/>
      <c r="I524" s="85"/>
      <c r="J524" s="45"/>
      <c r="K524" s="45"/>
      <c r="L524" s="102"/>
      <c r="M524" s="102"/>
      <c r="N524" s="102"/>
      <c r="O524" s="159"/>
      <c r="P524" s="32"/>
    </row>
    <row r="525" spans="1:16" s="35" customFormat="1" ht="56.25" hidden="1">
      <c r="A525" s="32"/>
      <c r="B525" s="168"/>
      <c r="C525" s="33"/>
      <c r="D525" s="34"/>
      <c r="E525" s="57" t="s">
        <v>357</v>
      </c>
      <c r="F525" s="68" t="s">
        <v>163</v>
      </c>
      <c r="G525" s="72" t="s">
        <v>169</v>
      </c>
      <c r="H525" s="85"/>
      <c r="I525" s="85"/>
      <c r="J525" s="45"/>
      <c r="K525" s="45"/>
      <c r="L525" s="102"/>
      <c r="M525" s="102"/>
      <c r="N525" s="102"/>
      <c r="O525" s="159"/>
      <c r="P525" s="32"/>
    </row>
    <row r="526" spans="1:16" s="35" customFormat="1" ht="56.25" hidden="1">
      <c r="A526" s="32"/>
      <c r="B526" s="168"/>
      <c r="C526" s="33"/>
      <c r="D526" s="34"/>
      <c r="E526" s="54" t="s">
        <v>211</v>
      </c>
      <c r="F526" s="68" t="s">
        <v>163</v>
      </c>
      <c r="G526" s="67" t="s">
        <v>212</v>
      </c>
      <c r="H526" s="85"/>
      <c r="I526" s="85"/>
      <c r="J526" s="45"/>
      <c r="K526" s="45"/>
      <c r="L526" s="102"/>
      <c r="M526" s="102"/>
      <c r="N526" s="102"/>
      <c r="O526" s="159"/>
      <c r="P526" s="32"/>
    </row>
    <row r="527" spans="1:16" hidden="1">
      <c r="A527" s="7"/>
      <c r="B527" s="163" t="s">
        <v>109</v>
      </c>
      <c r="C527" s="8"/>
      <c r="D527" s="9"/>
      <c r="E527" s="52"/>
      <c r="F527" s="70"/>
      <c r="G527" s="70"/>
      <c r="H527" s="86" t="s">
        <v>86</v>
      </c>
      <c r="I527" s="86" t="s">
        <v>76</v>
      </c>
      <c r="J527" s="87" t="s">
        <v>598</v>
      </c>
      <c r="K527" s="87" t="s">
        <v>136</v>
      </c>
      <c r="L527" s="103">
        <v>0</v>
      </c>
      <c r="M527" s="103">
        <v>2500</v>
      </c>
      <c r="N527" s="103">
        <v>0</v>
      </c>
      <c r="O527" s="164">
        <v>0</v>
      </c>
      <c r="P527" s="7"/>
    </row>
    <row r="528" spans="1:16" hidden="1">
      <c r="A528" s="7"/>
      <c r="B528" s="163" t="s">
        <v>117</v>
      </c>
      <c r="C528" s="8"/>
      <c r="D528" s="9"/>
      <c r="E528" s="52"/>
      <c r="F528" s="70"/>
      <c r="G528" s="70"/>
      <c r="H528" s="94" t="s">
        <v>86</v>
      </c>
      <c r="I528" s="95" t="s">
        <v>84</v>
      </c>
      <c r="J528" s="92" t="s">
        <v>396</v>
      </c>
      <c r="K528" s="97">
        <v>121</v>
      </c>
      <c r="L528" s="105">
        <v>1105.2</v>
      </c>
      <c r="M528" s="105">
        <v>1572.6</v>
      </c>
      <c r="N528" s="105">
        <v>1572.6</v>
      </c>
      <c r="O528" s="161">
        <v>1572.6</v>
      </c>
      <c r="P528" s="7"/>
    </row>
    <row r="529" spans="1:16" hidden="1">
      <c r="A529" s="7"/>
      <c r="B529" s="163" t="s">
        <v>117</v>
      </c>
      <c r="C529" s="8"/>
      <c r="D529" s="9"/>
      <c r="E529" s="52"/>
      <c r="F529" s="70"/>
      <c r="G529" s="70"/>
      <c r="H529" s="94" t="s">
        <v>86</v>
      </c>
      <c r="I529" s="95" t="s">
        <v>84</v>
      </c>
      <c r="J529" s="92" t="s">
        <v>396</v>
      </c>
      <c r="K529" s="97">
        <v>122</v>
      </c>
      <c r="L529" s="105">
        <v>2</v>
      </c>
      <c r="M529" s="105">
        <v>2</v>
      </c>
      <c r="N529" s="105">
        <v>2.2000000000000002</v>
      </c>
      <c r="O529" s="161">
        <v>2.4</v>
      </c>
      <c r="P529" s="7"/>
    </row>
    <row r="530" spans="1:16" hidden="1">
      <c r="A530" s="7"/>
      <c r="B530" s="163" t="s">
        <v>117</v>
      </c>
      <c r="C530" s="8"/>
      <c r="D530" s="9"/>
      <c r="E530" s="52"/>
      <c r="F530" s="70"/>
      <c r="G530" s="70"/>
      <c r="H530" s="94" t="s">
        <v>86</v>
      </c>
      <c r="I530" s="95" t="s">
        <v>84</v>
      </c>
      <c r="J530" s="92" t="s">
        <v>396</v>
      </c>
      <c r="K530" s="97">
        <v>129</v>
      </c>
      <c r="L530" s="105">
        <v>333.8</v>
      </c>
      <c r="M530" s="105">
        <v>474.9</v>
      </c>
      <c r="N530" s="105">
        <v>474.9</v>
      </c>
      <c r="O530" s="161">
        <v>474.9</v>
      </c>
      <c r="P530" s="7"/>
    </row>
    <row r="531" spans="1:16" hidden="1">
      <c r="A531" s="7"/>
      <c r="B531" s="163" t="s">
        <v>117</v>
      </c>
      <c r="C531" s="8"/>
      <c r="D531" s="9"/>
      <c r="E531" s="52"/>
      <c r="F531" s="70"/>
      <c r="G531" s="70"/>
      <c r="H531" s="94" t="s">
        <v>86</v>
      </c>
      <c r="I531" s="95" t="s">
        <v>84</v>
      </c>
      <c r="J531" s="92" t="s">
        <v>397</v>
      </c>
      <c r="K531" s="97">
        <v>852</v>
      </c>
      <c r="L531" s="105">
        <v>1</v>
      </c>
      <c r="M531" s="105">
        <v>0</v>
      </c>
      <c r="N531" s="105">
        <v>0</v>
      </c>
      <c r="O531" s="161">
        <v>0</v>
      </c>
      <c r="P531" s="7"/>
    </row>
    <row r="532" spans="1:16" hidden="1">
      <c r="A532" s="7"/>
      <c r="B532" s="163" t="s">
        <v>117</v>
      </c>
      <c r="C532" s="8"/>
      <c r="D532" s="9"/>
      <c r="E532" s="52"/>
      <c r="F532" s="70"/>
      <c r="G532" s="70"/>
      <c r="H532" s="94" t="s">
        <v>86</v>
      </c>
      <c r="I532" s="95" t="s">
        <v>84</v>
      </c>
      <c r="J532" s="92" t="s">
        <v>397</v>
      </c>
      <c r="K532" s="97">
        <v>853</v>
      </c>
      <c r="L532" s="105">
        <v>10.9</v>
      </c>
      <c r="M532" s="105">
        <v>1.6</v>
      </c>
      <c r="N532" s="105">
        <v>1.6</v>
      </c>
      <c r="O532" s="161">
        <v>1.7</v>
      </c>
      <c r="P532" s="7"/>
    </row>
    <row r="533" spans="1:16" hidden="1">
      <c r="A533" s="7"/>
      <c r="B533" s="163" t="s">
        <v>117</v>
      </c>
      <c r="C533" s="8"/>
      <c r="D533" s="9"/>
      <c r="E533" s="52"/>
      <c r="F533" s="70"/>
      <c r="G533" s="70"/>
      <c r="H533" s="94" t="s">
        <v>86</v>
      </c>
      <c r="I533" s="95" t="s">
        <v>84</v>
      </c>
      <c r="J533" s="92" t="s">
        <v>398</v>
      </c>
      <c r="K533" s="97">
        <v>853</v>
      </c>
      <c r="L533" s="105">
        <v>0</v>
      </c>
      <c r="M533" s="105">
        <v>0</v>
      </c>
      <c r="N533" s="105">
        <v>0</v>
      </c>
      <c r="O533" s="161">
        <v>0</v>
      </c>
      <c r="P533" s="7"/>
    </row>
    <row r="534" spans="1:16" hidden="1">
      <c r="A534" s="7"/>
      <c r="B534" s="163" t="s">
        <v>117</v>
      </c>
      <c r="C534" s="8"/>
      <c r="D534" s="9"/>
      <c r="E534" s="52"/>
      <c r="F534" s="70"/>
      <c r="G534" s="70"/>
      <c r="H534" s="94" t="s">
        <v>86</v>
      </c>
      <c r="I534" s="95" t="s">
        <v>84</v>
      </c>
      <c r="J534" s="92" t="s">
        <v>348</v>
      </c>
      <c r="K534" s="97">
        <v>244</v>
      </c>
      <c r="L534" s="105">
        <v>2.6</v>
      </c>
      <c r="M534" s="105">
        <v>4.5</v>
      </c>
      <c r="N534" s="105">
        <v>5</v>
      </c>
      <c r="O534" s="161">
        <v>5.5</v>
      </c>
      <c r="P534" s="7"/>
    </row>
    <row r="535" spans="1:16" hidden="1">
      <c r="A535" s="7"/>
      <c r="B535" s="163" t="s">
        <v>117</v>
      </c>
      <c r="C535" s="8"/>
      <c r="D535" s="9"/>
      <c r="E535" s="52"/>
      <c r="F535" s="70"/>
      <c r="G535" s="70"/>
      <c r="H535" s="94" t="s">
        <v>86</v>
      </c>
      <c r="I535" s="95" t="s">
        <v>84</v>
      </c>
      <c r="J535" s="92" t="s">
        <v>353</v>
      </c>
      <c r="K535" s="97">
        <v>244</v>
      </c>
      <c r="L535" s="105">
        <v>0</v>
      </c>
      <c r="M535" s="105">
        <v>46.2</v>
      </c>
      <c r="N535" s="105">
        <v>50.8</v>
      </c>
      <c r="O535" s="161">
        <v>55.9</v>
      </c>
      <c r="P535" s="7"/>
    </row>
    <row r="536" spans="1:16" hidden="1">
      <c r="A536" s="7"/>
      <c r="B536" s="163" t="s">
        <v>117</v>
      </c>
      <c r="C536" s="8"/>
      <c r="D536" s="9"/>
      <c r="E536" s="52"/>
      <c r="F536" s="70"/>
      <c r="G536" s="70"/>
      <c r="H536" s="94" t="s">
        <v>86</v>
      </c>
      <c r="I536" s="95" t="s">
        <v>84</v>
      </c>
      <c r="J536" s="92" t="s">
        <v>346</v>
      </c>
      <c r="K536" s="97">
        <v>244</v>
      </c>
      <c r="L536" s="105">
        <v>7.5</v>
      </c>
      <c r="M536" s="105">
        <v>8.4</v>
      </c>
      <c r="N536" s="105">
        <v>8.4</v>
      </c>
      <c r="O536" s="161">
        <v>8.4</v>
      </c>
      <c r="P536" s="7"/>
    </row>
    <row r="537" spans="1:16" hidden="1">
      <c r="A537" s="7"/>
      <c r="B537" s="163" t="s">
        <v>117</v>
      </c>
      <c r="C537" s="8"/>
      <c r="D537" s="9"/>
      <c r="E537" s="52"/>
      <c r="F537" s="70"/>
      <c r="G537" s="70"/>
      <c r="H537" s="94" t="s">
        <v>86</v>
      </c>
      <c r="I537" s="95" t="s">
        <v>84</v>
      </c>
      <c r="J537" s="92" t="s">
        <v>323</v>
      </c>
      <c r="K537" s="97">
        <v>242</v>
      </c>
      <c r="L537" s="105">
        <v>3.1</v>
      </c>
      <c r="M537" s="105">
        <v>3.4</v>
      </c>
      <c r="N537" s="105">
        <v>3.4</v>
      </c>
      <c r="O537" s="161">
        <v>3.4</v>
      </c>
      <c r="P537" s="7"/>
    </row>
    <row r="538" spans="1:16" hidden="1">
      <c r="A538" s="7"/>
      <c r="B538" s="163" t="s">
        <v>117</v>
      </c>
      <c r="C538" s="8"/>
      <c r="D538" s="9"/>
      <c r="E538" s="52"/>
      <c r="F538" s="70"/>
      <c r="G538" s="70"/>
      <c r="H538" s="94" t="s">
        <v>86</v>
      </c>
      <c r="I538" s="95" t="s">
        <v>84</v>
      </c>
      <c r="J538" s="92" t="s">
        <v>334</v>
      </c>
      <c r="K538" s="97">
        <v>242</v>
      </c>
      <c r="L538" s="105">
        <v>25.5</v>
      </c>
      <c r="M538" s="105">
        <v>25.9</v>
      </c>
      <c r="N538" s="105">
        <v>25.9</v>
      </c>
      <c r="O538" s="161">
        <v>25.9</v>
      </c>
      <c r="P538" s="7"/>
    </row>
    <row r="539" spans="1:16" hidden="1">
      <c r="A539" s="7"/>
      <c r="B539" s="163" t="s">
        <v>117</v>
      </c>
      <c r="C539" s="8"/>
      <c r="D539" s="9"/>
      <c r="E539" s="52"/>
      <c r="F539" s="70"/>
      <c r="G539" s="70"/>
      <c r="H539" s="94" t="s">
        <v>86</v>
      </c>
      <c r="I539" s="95" t="s">
        <v>84</v>
      </c>
      <c r="J539" s="92" t="s">
        <v>336</v>
      </c>
      <c r="K539" s="97">
        <v>242</v>
      </c>
      <c r="L539" s="105">
        <v>35</v>
      </c>
      <c r="M539" s="105">
        <v>0</v>
      </c>
      <c r="N539" s="105">
        <v>0</v>
      </c>
      <c r="O539" s="161">
        <v>0</v>
      </c>
      <c r="P539" s="7"/>
    </row>
    <row r="540" spans="1:16" hidden="1">
      <c r="A540" s="7"/>
      <c r="B540" s="163" t="s">
        <v>117</v>
      </c>
      <c r="C540" s="8"/>
      <c r="D540" s="9"/>
      <c r="E540" s="52"/>
      <c r="F540" s="70"/>
      <c r="G540" s="70"/>
      <c r="H540" s="94" t="s">
        <v>86</v>
      </c>
      <c r="I540" s="95" t="s">
        <v>84</v>
      </c>
      <c r="J540" s="92" t="s">
        <v>337</v>
      </c>
      <c r="K540" s="97">
        <v>242</v>
      </c>
      <c r="L540" s="105">
        <v>0</v>
      </c>
      <c r="M540" s="105">
        <v>15.7</v>
      </c>
      <c r="N540" s="105">
        <v>18.3</v>
      </c>
      <c r="O540" s="161">
        <v>20.100000000000001</v>
      </c>
      <c r="P540" s="7"/>
    </row>
    <row r="541" spans="1:16" hidden="1">
      <c r="A541" s="7"/>
      <c r="B541" s="163" t="s">
        <v>117</v>
      </c>
      <c r="C541" s="8"/>
      <c r="D541" s="9"/>
      <c r="E541" s="52"/>
      <c r="F541" s="70"/>
      <c r="G541" s="70"/>
      <c r="H541" s="94" t="s">
        <v>86</v>
      </c>
      <c r="I541" s="95" t="s">
        <v>84</v>
      </c>
      <c r="J541" s="92" t="s">
        <v>329</v>
      </c>
      <c r="K541" s="97">
        <v>242</v>
      </c>
      <c r="L541" s="105">
        <v>0</v>
      </c>
      <c r="M541" s="105">
        <v>10.199999999999999</v>
      </c>
      <c r="N541" s="105">
        <v>11.2</v>
      </c>
      <c r="O541" s="161">
        <v>12.3</v>
      </c>
      <c r="P541" s="7"/>
    </row>
    <row r="542" spans="1:16" hidden="1">
      <c r="A542" s="7"/>
      <c r="B542" s="163" t="s">
        <v>117</v>
      </c>
      <c r="C542" s="8"/>
      <c r="D542" s="9"/>
      <c r="E542" s="52"/>
      <c r="F542" s="70"/>
      <c r="G542" s="70"/>
      <c r="H542" s="94" t="s">
        <v>86</v>
      </c>
      <c r="I542" s="95" t="s">
        <v>75</v>
      </c>
      <c r="J542" s="96" t="s">
        <v>399</v>
      </c>
      <c r="K542" s="97">
        <v>612</v>
      </c>
      <c r="L542" s="105">
        <v>43</v>
      </c>
      <c r="M542" s="105">
        <v>1911</v>
      </c>
      <c r="N542" s="105">
        <v>0</v>
      </c>
      <c r="O542" s="161">
        <v>0</v>
      </c>
      <c r="P542" s="7"/>
    </row>
    <row r="543" spans="1:16" hidden="1">
      <c r="A543" s="7"/>
      <c r="B543" s="163" t="s">
        <v>117</v>
      </c>
      <c r="C543" s="8"/>
      <c r="D543" s="9"/>
      <c r="E543" s="52"/>
      <c r="F543" s="70"/>
      <c r="G543" s="70"/>
      <c r="H543" s="94" t="s">
        <v>86</v>
      </c>
      <c r="I543" s="95" t="s">
        <v>75</v>
      </c>
      <c r="J543" s="92" t="s">
        <v>400</v>
      </c>
      <c r="K543" s="97">
        <v>611</v>
      </c>
      <c r="L543" s="105">
        <v>911.2</v>
      </c>
      <c r="M543" s="105">
        <v>0</v>
      </c>
      <c r="N543" s="105">
        <v>0</v>
      </c>
      <c r="O543" s="161">
        <v>0</v>
      </c>
      <c r="P543" s="7"/>
    </row>
    <row r="544" spans="1:16" hidden="1">
      <c r="A544" s="7"/>
      <c r="B544" s="163" t="s">
        <v>117</v>
      </c>
      <c r="C544" s="8"/>
      <c r="D544" s="9"/>
      <c r="E544" s="52"/>
      <c r="F544" s="70"/>
      <c r="G544" s="70"/>
      <c r="H544" s="94" t="s">
        <v>86</v>
      </c>
      <c r="I544" s="95" t="s">
        <v>75</v>
      </c>
      <c r="J544" s="92" t="s">
        <v>401</v>
      </c>
      <c r="K544" s="97">
        <v>611</v>
      </c>
      <c r="L544" s="105">
        <v>24500</v>
      </c>
      <c r="M544" s="105">
        <v>42103.5</v>
      </c>
      <c r="N544" s="105">
        <v>42213</v>
      </c>
      <c r="O544" s="161">
        <v>42327</v>
      </c>
      <c r="P544" s="7"/>
    </row>
    <row r="545" spans="1:16" hidden="1">
      <c r="A545" s="7"/>
      <c r="B545" s="163" t="s">
        <v>117</v>
      </c>
      <c r="C545" s="8"/>
      <c r="D545" s="9"/>
      <c r="E545" s="52"/>
      <c r="F545" s="70"/>
      <c r="G545" s="70"/>
      <c r="H545" s="94" t="s">
        <v>86</v>
      </c>
      <c r="I545" s="95" t="s">
        <v>84</v>
      </c>
      <c r="J545" s="92" t="s">
        <v>347</v>
      </c>
      <c r="K545" s="97">
        <v>244</v>
      </c>
      <c r="L545" s="105">
        <v>16.2</v>
      </c>
      <c r="M545" s="105">
        <v>18.600000000000001</v>
      </c>
      <c r="N545" s="105">
        <v>30.7</v>
      </c>
      <c r="O545" s="161">
        <v>32.700000000000003</v>
      </c>
      <c r="P545" s="7"/>
    </row>
    <row r="546" spans="1:16" hidden="1">
      <c r="A546" s="7"/>
      <c r="B546" s="163" t="s">
        <v>117</v>
      </c>
      <c r="C546" s="8"/>
      <c r="D546" s="9"/>
      <c r="E546" s="52"/>
      <c r="F546" s="70"/>
      <c r="G546" s="70"/>
      <c r="H546" s="94" t="s">
        <v>86</v>
      </c>
      <c r="I546" s="95" t="s">
        <v>84</v>
      </c>
      <c r="J546" s="92" t="s">
        <v>316</v>
      </c>
      <c r="K546" s="97">
        <v>244</v>
      </c>
      <c r="L546" s="105">
        <v>0</v>
      </c>
      <c r="M546" s="105">
        <v>15.7</v>
      </c>
      <c r="N546" s="105">
        <v>0</v>
      </c>
      <c r="O546" s="161">
        <v>0</v>
      </c>
      <c r="P546" s="7"/>
    </row>
    <row r="547" spans="1:16" hidden="1">
      <c r="A547" s="7"/>
      <c r="B547" s="163" t="s">
        <v>117</v>
      </c>
      <c r="C547" s="8"/>
      <c r="D547" s="9"/>
      <c r="E547" s="52"/>
      <c r="F547" s="70"/>
      <c r="G547" s="70"/>
      <c r="H547" s="94" t="s">
        <v>86</v>
      </c>
      <c r="I547" s="95" t="s">
        <v>76</v>
      </c>
      <c r="J547" s="92" t="s">
        <v>402</v>
      </c>
      <c r="K547" s="97">
        <v>612</v>
      </c>
      <c r="L547" s="105">
        <v>2959.2</v>
      </c>
      <c r="M547" s="105">
        <v>0</v>
      </c>
      <c r="N547" s="105">
        <v>0</v>
      </c>
      <c r="O547" s="161">
        <v>0</v>
      </c>
      <c r="P547" s="7"/>
    </row>
    <row r="548" spans="1:16" hidden="1">
      <c r="A548" s="7"/>
      <c r="B548" s="163" t="s">
        <v>117</v>
      </c>
      <c r="C548" s="8"/>
      <c r="D548" s="9"/>
      <c r="E548" s="52"/>
      <c r="F548" s="70"/>
      <c r="G548" s="70"/>
      <c r="H548" s="94" t="s">
        <v>86</v>
      </c>
      <c r="I548" s="95" t="s">
        <v>75</v>
      </c>
      <c r="J548" s="92" t="s">
        <v>403</v>
      </c>
      <c r="K548" s="97">
        <v>612</v>
      </c>
      <c r="L548" s="105">
        <v>2000</v>
      </c>
      <c r="M548" s="105">
        <v>0</v>
      </c>
      <c r="N548" s="105">
        <v>0</v>
      </c>
      <c r="O548" s="161">
        <v>0</v>
      </c>
      <c r="P548" s="7"/>
    </row>
    <row r="549" spans="1:16" hidden="1">
      <c r="A549" s="7"/>
      <c r="B549" s="163" t="s">
        <v>117</v>
      </c>
      <c r="C549" s="8"/>
      <c r="D549" s="9"/>
      <c r="E549" s="52"/>
      <c r="F549" s="70"/>
      <c r="G549" s="70"/>
      <c r="H549" s="94" t="s">
        <v>86</v>
      </c>
      <c r="I549" s="95" t="s">
        <v>84</v>
      </c>
      <c r="J549" s="92" t="s">
        <v>317</v>
      </c>
      <c r="K549" s="97">
        <v>242</v>
      </c>
      <c r="L549" s="105">
        <v>0.3</v>
      </c>
      <c r="M549" s="105">
        <v>0</v>
      </c>
      <c r="N549" s="105">
        <v>0</v>
      </c>
      <c r="O549" s="161">
        <v>0</v>
      </c>
      <c r="P549" s="7"/>
    </row>
    <row r="550" spans="1:16" hidden="1">
      <c r="A550" s="7"/>
      <c r="B550" s="163" t="s">
        <v>117</v>
      </c>
      <c r="C550" s="8"/>
      <c r="D550" s="9"/>
      <c r="E550" s="52"/>
      <c r="F550" s="70"/>
      <c r="G550" s="70"/>
      <c r="H550" s="94" t="s">
        <v>86</v>
      </c>
      <c r="I550" s="95" t="s">
        <v>75</v>
      </c>
      <c r="J550" s="92" t="s">
        <v>404</v>
      </c>
      <c r="K550" s="97">
        <v>612</v>
      </c>
      <c r="L550" s="105">
        <v>497.8</v>
      </c>
      <c r="M550" s="105">
        <v>0</v>
      </c>
      <c r="N550" s="105">
        <v>0</v>
      </c>
      <c r="O550" s="161">
        <v>0</v>
      </c>
      <c r="P550" s="7"/>
    </row>
    <row r="551" spans="1:16" hidden="1">
      <c r="A551" s="7"/>
      <c r="B551" s="163" t="s">
        <v>117</v>
      </c>
      <c r="C551" s="8"/>
      <c r="D551" s="9"/>
      <c r="E551" s="52"/>
      <c r="F551" s="70"/>
      <c r="G551" s="70"/>
      <c r="H551" s="94" t="s">
        <v>86</v>
      </c>
      <c r="I551" s="95" t="s">
        <v>84</v>
      </c>
      <c r="J551" s="92" t="s">
        <v>380</v>
      </c>
      <c r="K551" s="97">
        <v>244</v>
      </c>
      <c r="L551" s="105">
        <v>0</v>
      </c>
      <c r="M551" s="105">
        <v>4.8</v>
      </c>
      <c r="N551" s="105">
        <v>5.3</v>
      </c>
      <c r="O551" s="161">
        <v>5.8</v>
      </c>
      <c r="P551" s="7"/>
    </row>
    <row r="552" spans="1:16" hidden="1">
      <c r="A552" s="7"/>
      <c r="B552" s="163" t="s">
        <v>117</v>
      </c>
      <c r="C552" s="8"/>
      <c r="D552" s="9"/>
      <c r="E552" s="52"/>
      <c r="F552" s="70"/>
      <c r="G552" s="70"/>
      <c r="H552" s="94" t="s">
        <v>86</v>
      </c>
      <c r="I552" s="95" t="s">
        <v>75</v>
      </c>
      <c r="J552" s="92" t="s">
        <v>406</v>
      </c>
      <c r="K552" s="97">
        <v>612</v>
      </c>
      <c r="L552" s="105">
        <v>904.8</v>
      </c>
      <c r="M552" s="105">
        <v>0</v>
      </c>
      <c r="N552" s="105">
        <v>0</v>
      </c>
      <c r="O552" s="161">
        <v>0</v>
      </c>
      <c r="P552" s="7"/>
    </row>
    <row r="553" spans="1:16" hidden="1">
      <c r="A553" s="7"/>
      <c r="B553" s="163" t="s">
        <v>117</v>
      </c>
      <c r="C553" s="8"/>
      <c r="D553" s="9"/>
      <c r="E553" s="52"/>
      <c r="F553" s="70"/>
      <c r="G553" s="70"/>
      <c r="H553" s="94" t="s">
        <v>86</v>
      </c>
      <c r="I553" s="95" t="s">
        <v>75</v>
      </c>
      <c r="J553" s="95" t="s">
        <v>407</v>
      </c>
      <c r="K553" s="97">
        <v>612</v>
      </c>
      <c r="L553" s="105">
        <v>3426.5</v>
      </c>
      <c r="M553" s="105">
        <v>0</v>
      </c>
      <c r="N553" s="105">
        <v>0</v>
      </c>
      <c r="O553" s="161">
        <v>0</v>
      </c>
      <c r="P553" s="7"/>
    </row>
    <row r="554" spans="1:16" hidden="1">
      <c r="A554" s="7"/>
      <c r="B554" s="163" t="s">
        <v>117</v>
      </c>
      <c r="C554" s="8"/>
      <c r="D554" s="9"/>
      <c r="E554" s="52"/>
      <c r="F554" s="70"/>
      <c r="G554" s="70"/>
      <c r="H554" s="94" t="s">
        <v>86</v>
      </c>
      <c r="I554" s="95" t="s">
        <v>75</v>
      </c>
      <c r="J554" s="95" t="s">
        <v>408</v>
      </c>
      <c r="K554" s="97">
        <v>612</v>
      </c>
      <c r="L554" s="105">
        <v>3271.2</v>
      </c>
      <c r="M554" s="105">
        <v>0</v>
      </c>
      <c r="N554" s="105">
        <v>0</v>
      </c>
      <c r="O554" s="161">
        <v>0</v>
      </c>
      <c r="P554" s="7"/>
    </row>
    <row r="555" spans="1:16" hidden="1">
      <c r="A555" s="7"/>
      <c r="B555" s="163" t="s">
        <v>117</v>
      </c>
      <c r="C555" s="8"/>
      <c r="D555" s="9"/>
      <c r="E555" s="52"/>
      <c r="F555" s="70"/>
      <c r="G555" s="70"/>
      <c r="H555" s="94" t="s">
        <v>86</v>
      </c>
      <c r="I555" s="95" t="s">
        <v>75</v>
      </c>
      <c r="J555" s="95" t="s">
        <v>409</v>
      </c>
      <c r="K555" s="97">
        <v>612</v>
      </c>
      <c r="L555" s="105">
        <v>12.8</v>
      </c>
      <c r="M555" s="105">
        <v>0</v>
      </c>
      <c r="N555" s="105">
        <v>0</v>
      </c>
      <c r="O555" s="161">
        <v>0</v>
      </c>
      <c r="P555" s="7"/>
    </row>
    <row r="556" spans="1:16" s="35" customFormat="1" ht="56.25" hidden="1">
      <c r="A556" s="32"/>
      <c r="B556" s="167"/>
      <c r="C556" s="27">
        <v>301010045</v>
      </c>
      <c r="D556" s="28" t="s">
        <v>35</v>
      </c>
      <c r="E556" s="53"/>
      <c r="F556" s="71"/>
      <c r="G556" s="71"/>
      <c r="H556" s="89"/>
      <c r="I556" s="89"/>
      <c r="J556" s="88"/>
      <c r="K556" s="88"/>
      <c r="L556" s="104">
        <f>L558+L559+L560+L561+L562</f>
        <v>2600</v>
      </c>
      <c r="M556" s="104">
        <f>M558+M559+M560+M561+M562</f>
        <v>5587.3</v>
      </c>
      <c r="N556" s="104">
        <f>N558+N559+N560+N561+N562</f>
        <v>5937.3</v>
      </c>
      <c r="O556" s="157">
        <f>O558+O559+O560+O561+O562</f>
        <v>6321.3</v>
      </c>
      <c r="P556" s="32"/>
    </row>
    <row r="557" spans="1:16" s="37" customFormat="1" ht="63" hidden="1" customHeight="1">
      <c r="A557" s="32"/>
      <c r="B557" s="168"/>
      <c r="C557" s="33"/>
      <c r="D557" s="34"/>
      <c r="E557" s="54" t="s">
        <v>228</v>
      </c>
      <c r="F557" s="67" t="s">
        <v>152</v>
      </c>
      <c r="G557" s="74" t="s">
        <v>234</v>
      </c>
      <c r="H557" s="85"/>
      <c r="I557" s="85"/>
      <c r="J557" s="45"/>
      <c r="K557" s="45"/>
      <c r="L557" s="102"/>
      <c r="M557" s="102"/>
      <c r="N557" s="102"/>
      <c r="O557" s="159"/>
      <c r="P557" s="32"/>
    </row>
    <row r="558" spans="1:16" hidden="1">
      <c r="A558" s="7"/>
      <c r="B558" s="163" t="s">
        <v>117</v>
      </c>
      <c r="C558" s="8"/>
      <c r="D558" s="9"/>
      <c r="E558" s="52"/>
      <c r="F558" s="70"/>
      <c r="G558" s="70"/>
      <c r="H558" s="94" t="s">
        <v>86</v>
      </c>
      <c r="I558" s="95" t="s">
        <v>75</v>
      </c>
      <c r="J558" s="92" t="s">
        <v>411</v>
      </c>
      <c r="K558" s="97">
        <v>350</v>
      </c>
      <c r="L558" s="106">
        <v>36</v>
      </c>
      <c r="M558" s="105">
        <v>150</v>
      </c>
      <c r="N558" s="105">
        <v>165</v>
      </c>
      <c r="O558" s="161">
        <v>181</v>
      </c>
      <c r="P558" s="7"/>
    </row>
    <row r="559" spans="1:16" hidden="1">
      <c r="A559" s="7"/>
      <c r="B559" s="163" t="s">
        <v>117</v>
      </c>
      <c r="C559" s="8"/>
      <c r="D559" s="9"/>
      <c r="E559" s="52"/>
      <c r="F559" s="70"/>
      <c r="G559" s="70"/>
      <c r="H559" s="94" t="s">
        <v>86</v>
      </c>
      <c r="I559" s="95" t="s">
        <v>75</v>
      </c>
      <c r="J559" s="92" t="s">
        <v>411</v>
      </c>
      <c r="K559" s="97">
        <v>113</v>
      </c>
      <c r="L559" s="106">
        <v>295</v>
      </c>
      <c r="M559" s="105">
        <v>3160</v>
      </c>
      <c r="N559" s="105">
        <v>3476</v>
      </c>
      <c r="O559" s="161">
        <v>3824</v>
      </c>
      <c r="P559" s="7"/>
    </row>
    <row r="560" spans="1:16" hidden="1">
      <c r="A560" s="7"/>
      <c r="B560" s="163" t="s">
        <v>117</v>
      </c>
      <c r="C560" s="8"/>
      <c r="D560" s="9"/>
      <c r="E560" s="52"/>
      <c r="F560" s="70"/>
      <c r="G560" s="70"/>
      <c r="H560" s="94" t="s">
        <v>86</v>
      </c>
      <c r="I560" s="95" t="s">
        <v>75</v>
      </c>
      <c r="J560" s="92" t="s">
        <v>411</v>
      </c>
      <c r="K560" s="97">
        <v>244</v>
      </c>
      <c r="L560" s="106">
        <v>151.5</v>
      </c>
      <c r="M560" s="105">
        <v>190</v>
      </c>
      <c r="N560" s="105">
        <v>209</v>
      </c>
      <c r="O560" s="161">
        <v>229</v>
      </c>
      <c r="P560" s="7"/>
    </row>
    <row r="561" spans="1:16" hidden="1">
      <c r="A561" s="7"/>
      <c r="B561" s="163" t="s">
        <v>117</v>
      </c>
      <c r="C561" s="8"/>
      <c r="D561" s="9"/>
      <c r="E561" s="52"/>
      <c r="F561" s="70"/>
      <c r="G561" s="70"/>
      <c r="H561" s="94" t="s">
        <v>86</v>
      </c>
      <c r="I561" s="95" t="s">
        <v>75</v>
      </c>
      <c r="J561" s="92" t="s">
        <v>411</v>
      </c>
      <c r="K561" s="97">
        <v>611</v>
      </c>
      <c r="L561" s="106">
        <v>1530</v>
      </c>
      <c r="M561" s="105">
        <v>2087.3000000000002</v>
      </c>
      <c r="N561" s="105">
        <v>2087.3000000000002</v>
      </c>
      <c r="O561" s="161">
        <v>2087.3000000000002</v>
      </c>
      <c r="P561" s="7"/>
    </row>
    <row r="562" spans="1:16" hidden="1">
      <c r="A562" s="7"/>
      <c r="B562" s="163" t="s">
        <v>117</v>
      </c>
      <c r="C562" s="8"/>
      <c r="D562" s="9"/>
      <c r="E562" s="52"/>
      <c r="F562" s="70"/>
      <c r="G562" s="70"/>
      <c r="H562" s="94" t="s">
        <v>86</v>
      </c>
      <c r="I562" s="95" t="s">
        <v>75</v>
      </c>
      <c r="J562" s="92" t="s">
        <v>412</v>
      </c>
      <c r="K562" s="97">
        <v>112</v>
      </c>
      <c r="L562" s="106">
        <v>587.5</v>
      </c>
      <c r="M562" s="105">
        <v>0</v>
      </c>
      <c r="N562" s="105">
        <v>0</v>
      </c>
      <c r="O562" s="161">
        <v>0</v>
      </c>
      <c r="P562" s="7"/>
    </row>
    <row r="563" spans="1:16" s="35" customFormat="1" ht="56.25" hidden="1">
      <c r="A563" s="32"/>
      <c r="B563" s="167"/>
      <c r="C563" s="27">
        <v>301010046</v>
      </c>
      <c r="D563" s="28" t="s">
        <v>34</v>
      </c>
      <c r="E563" s="53"/>
      <c r="F563" s="71"/>
      <c r="G563" s="71"/>
      <c r="H563" s="89"/>
      <c r="I563" s="89"/>
      <c r="J563" s="88"/>
      <c r="K563" s="88"/>
      <c r="L563" s="104">
        <f>L572+L573+L574+L575+L576+L577+L578+L579+L580+L581+L582+L583+L584+L585+L586+L587+L588+L589+L590+L591+L592+L593+L594+L595+L596+L597+L598+L599+L600+L601+L602+L603+L604+L605+L606+L607+L608+L609+L610+L611+L612+L613+L614+L615</f>
        <v>6373.7000000000007</v>
      </c>
      <c r="M563" s="104">
        <f>M572+M573+M574+M575+M576+M577+M578+M579+M580+M581+M582+M583+M584+M585+M586+M587+M588+M589+M590+M591+M592+M593+M594+M595+M596+M597+M598+M599+M600+M601+M602+M603+M604+M605+M606+M607+M608+M609+M610+M611+M612+M613+M614+M615</f>
        <v>13700.699999999999</v>
      </c>
      <c r="N563" s="104">
        <f>N572+N573+N574+N575+N576+N577+N578+N579+N580+N581+N582+N583+N584+N585+N586+N587+N588+N589+N590+N591+N592+N593+N594+N595+N596+N597+N598+N599+N600+N601+N602+N603+N604+N605+N606+N607+N608+N609+N610+N611+N612+N613+N614+N615</f>
        <v>11655.699999999999</v>
      </c>
      <c r="O563" s="157">
        <f>O572+O573+O574+O575+O576+O577+O578+O579+O580+O581+O582+O583+O584+O585+O586+O587+O588+O589+O590+O591+O592+O593+O594+O595+O596+O597+O598+O599+O600+O601+O602+O603+O604+O605+O606+O607+O608+O609+O610+O611+O612+O613+O614+O615</f>
        <v>11731.2</v>
      </c>
      <c r="P563" s="32"/>
    </row>
    <row r="564" spans="1:16" s="35" customFormat="1" ht="56.25" hidden="1">
      <c r="A564" s="32"/>
      <c r="B564" s="168"/>
      <c r="C564" s="33"/>
      <c r="D564" s="34"/>
      <c r="E564" s="50" t="s">
        <v>229</v>
      </c>
      <c r="F564" s="68"/>
      <c r="G564" s="68" t="s">
        <v>230</v>
      </c>
      <c r="H564" s="85"/>
      <c r="I564" s="85"/>
      <c r="J564" s="45"/>
      <c r="K564" s="45"/>
      <c r="L564" s="102"/>
      <c r="M564" s="102"/>
      <c r="N564" s="102"/>
      <c r="O564" s="159"/>
      <c r="P564" s="32"/>
    </row>
    <row r="565" spans="1:16" s="35" customFormat="1" ht="56.25" hidden="1">
      <c r="A565" s="32"/>
      <c r="B565" s="168"/>
      <c r="C565" s="33"/>
      <c r="D565" s="34"/>
      <c r="E565" s="50" t="s">
        <v>223</v>
      </c>
      <c r="F565" s="67" t="s">
        <v>152</v>
      </c>
      <c r="G565" s="67" t="s">
        <v>224</v>
      </c>
      <c r="H565" s="85"/>
      <c r="I565" s="85"/>
      <c r="J565" s="45"/>
      <c r="K565" s="45"/>
      <c r="L565" s="102"/>
      <c r="M565" s="102"/>
      <c r="N565" s="102"/>
      <c r="O565" s="159"/>
      <c r="P565" s="32"/>
    </row>
    <row r="566" spans="1:16" s="35" customFormat="1" ht="90" hidden="1">
      <c r="A566" s="32"/>
      <c r="B566" s="168"/>
      <c r="C566" s="33"/>
      <c r="D566" s="34"/>
      <c r="E566" s="50" t="s">
        <v>164</v>
      </c>
      <c r="F566" s="68" t="s">
        <v>252</v>
      </c>
      <c r="G566" s="72" t="s">
        <v>165</v>
      </c>
      <c r="H566" s="85"/>
      <c r="I566" s="85"/>
      <c r="J566" s="45"/>
      <c r="K566" s="45"/>
      <c r="L566" s="102"/>
      <c r="M566" s="102"/>
      <c r="N566" s="102"/>
      <c r="O566" s="159"/>
      <c r="P566" s="32"/>
    </row>
    <row r="567" spans="1:16" s="35" customFormat="1" ht="45" hidden="1">
      <c r="A567" s="32"/>
      <c r="B567" s="168"/>
      <c r="C567" s="33"/>
      <c r="D567" s="34"/>
      <c r="E567" s="50" t="s">
        <v>356</v>
      </c>
      <c r="F567" s="68" t="s">
        <v>163</v>
      </c>
      <c r="G567" s="68" t="s">
        <v>190</v>
      </c>
      <c r="H567" s="85"/>
      <c r="I567" s="85"/>
      <c r="J567" s="45"/>
      <c r="K567" s="45"/>
      <c r="L567" s="102"/>
      <c r="M567" s="102"/>
      <c r="N567" s="102"/>
      <c r="O567" s="159"/>
      <c r="P567" s="32"/>
    </row>
    <row r="568" spans="1:16" s="35" customFormat="1" ht="56.25" hidden="1">
      <c r="A568" s="32"/>
      <c r="B568" s="168"/>
      <c r="C568" s="33"/>
      <c r="D568" s="34"/>
      <c r="E568" s="50" t="s">
        <v>235</v>
      </c>
      <c r="F568" s="68" t="s">
        <v>252</v>
      </c>
      <c r="G568" s="68" t="s">
        <v>234</v>
      </c>
      <c r="H568" s="85"/>
      <c r="I568" s="85"/>
      <c r="J568" s="45"/>
      <c r="K568" s="45"/>
      <c r="L568" s="102"/>
      <c r="M568" s="102"/>
      <c r="N568" s="102"/>
      <c r="O568" s="159"/>
      <c r="P568" s="32"/>
    </row>
    <row r="569" spans="1:16" s="35" customFormat="1" ht="90" hidden="1">
      <c r="A569" s="32"/>
      <c r="B569" s="168"/>
      <c r="C569" s="33"/>
      <c r="D569" s="34"/>
      <c r="E569" s="56" t="s">
        <v>170</v>
      </c>
      <c r="F569" s="68" t="s">
        <v>163</v>
      </c>
      <c r="G569" s="72" t="s">
        <v>169</v>
      </c>
      <c r="H569" s="85"/>
      <c r="I569" s="85"/>
      <c r="J569" s="45"/>
      <c r="K569" s="45"/>
      <c r="L569" s="102"/>
      <c r="M569" s="102"/>
      <c r="N569" s="102"/>
      <c r="O569" s="159"/>
      <c r="P569" s="32"/>
    </row>
    <row r="570" spans="1:16" s="35" customFormat="1" ht="56.25" hidden="1">
      <c r="A570" s="32"/>
      <c r="B570" s="168"/>
      <c r="C570" s="33"/>
      <c r="D570" s="34"/>
      <c r="E570" s="57" t="s">
        <v>357</v>
      </c>
      <c r="F570" s="68" t="s">
        <v>163</v>
      </c>
      <c r="G570" s="72" t="s">
        <v>169</v>
      </c>
      <c r="H570" s="85"/>
      <c r="I570" s="85"/>
      <c r="J570" s="45"/>
      <c r="K570" s="45"/>
      <c r="L570" s="102"/>
      <c r="M570" s="102"/>
      <c r="N570" s="102"/>
      <c r="O570" s="159"/>
      <c r="P570" s="32"/>
    </row>
    <row r="571" spans="1:16" s="35" customFormat="1" ht="56.25" hidden="1">
      <c r="A571" s="32"/>
      <c r="B571" s="168"/>
      <c r="C571" s="33"/>
      <c r="D571" s="34"/>
      <c r="E571" s="50" t="s">
        <v>182</v>
      </c>
      <c r="F571" s="68" t="s">
        <v>163</v>
      </c>
      <c r="G571" s="74" t="s">
        <v>232</v>
      </c>
      <c r="H571" s="85"/>
      <c r="I571" s="85"/>
      <c r="J571" s="45"/>
      <c r="K571" s="45"/>
      <c r="L571" s="102"/>
      <c r="M571" s="102"/>
      <c r="N571" s="102"/>
      <c r="O571" s="159"/>
      <c r="P571" s="32"/>
    </row>
    <row r="572" spans="1:16" s="35" customFormat="1">
      <c r="A572" s="32"/>
      <c r="B572" s="163" t="s">
        <v>82</v>
      </c>
      <c r="C572" s="33"/>
      <c r="D572" s="34"/>
      <c r="E572" s="50"/>
      <c r="F572" s="68"/>
      <c r="G572" s="74"/>
      <c r="H572" s="94" t="s">
        <v>98</v>
      </c>
      <c r="I572" s="95" t="s">
        <v>98</v>
      </c>
      <c r="J572" s="96" t="s">
        <v>530</v>
      </c>
      <c r="K572" s="97">
        <v>244</v>
      </c>
      <c r="L572" s="105">
        <v>54.1</v>
      </c>
      <c r="M572" s="105">
        <v>25</v>
      </c>
      <c r="N572" s="105">
        <v>25</v>
      </c>
      <c r="O572" s="161">
        <v>25</v>
      </c>
      <c r="P572" s="32"/>
    </row>
    <row r="573" spans="1:16" s="35" customFormat="1">
      <c r="A573" s="32"/>
      <c r="B573" s="163" t="s">
        <v>82</v>
      </c>
      <c r="C573" s="33"/>
      <c r="D573" s="34"/>
      <c r="E573" s="50"/>
      <c r="F573" s="68"/>
      <c r="G573" s="74"/>
      <c r="H573" s="94" t="s">
        <v>98</v>
      </c>
      <c r="I573" s="95" t="s">
        <v>98</v>
      </c>
      <c r="J573" s="96" t="s">
        <v>531</v>
      </c>
      <c r="K573" s="97">
        <v>244</v>
      </c>
      <c r="L573" s="105">
        <v>30</v>
      </c>
      <c r="M573" s="105">
        <v>60</v>
      </c>
      <c r="N573" s="105">
        <v>60</v>
      </c>
      <c r="O573" s="161">
        <v>60</v>
      </c>
      <c r="P573" s="32"/>
    </row>
    <row r="574" spans="1:16" s="35" customFormat="1" hidden="1">
      <c r="A574" s="32"/>
      <c r="B574" s="163" t="s">
        <v>115</v>
      </c>
      <c r="C574" s="33"/>
      <c r="D574" s="34"/>
      <c r="E574" s="50"/>
      <c r="F574" s="68"/>
      <c r="G574" s="74"/>
      <c r="H574" s="94" t="s">
        <v>98</v>
      </c>
      <c r="I574" s="95" t="s">
        <v>98</v>
      </c>
      <c r="J574" s="96" t="s">
        <v>615</v>
      </c>
      <c r="K574" s="97">
        <v>612</v>
      </c>
      <c r="L574" s="105">
        <v>0</v>
      </c>
      <c r="M574" s="184">
        <v>100</v>
      </c>
      <c r="N574" s="184">
        <v>100</v>
      </c>
      <c r="O574" s="190">
        <v>100</v>
      </c>
      <c r="P574" s="32"/>
    </row>
    <row r="575" spans="1:16" s="35" customFormat="1" hidden="1">
      <c r="A575" s="32"/>
      <c r="B575" s="163" t="s">
        <v>115</v>
      </c>
      <c r="C575" s="33"/>
      <c r="D575" s="34"/>
      <c r="E575" s="50"/>
      <c r="F575" s="68"/>
      <c r="G575" s="74"/>
      <c r="H575" s="94" t="s">
        <v>98</v>
      </c>
      <c r="I575" s="95" t="s">
        <v>98</v>
      </c>
      <c r="J575" s="96" t="s">
        <v>617</v>
      </c>
      <c r="K575" s="97">
        <v>244</v>
      </c>
      <c r="L575" s="105">
        <v>0</v>
      </c>
      <c r="M575" s="184">
        <v>45</v>
      </c>
      <c r="N575" s="184">
        <v>45</v>
      </c>
      <c r="O575" s="190">
        <v>45</v>
      </c>
      <c r="P575" s="32"/>
    </row>
    <row r="576" spans="1:16" s="35" customFormat="1" hidden="1">
      <c r="A576" s="32"/>
      <c r="B576" s="163" t="s">
        <v>117</v>
      </c>
      <c r="C576" s="33"/>
      <c r="D576" s="34"/>
      <c r="E576" s="50"/>
      <c r="F576" s="68"/>
      <c r="G576" s="74"/>
      <c r="H576" s="94" t="s">
        <v>98</v>
      </c>
      <c r="I576" s="95" t="s">
        <v>98</v>
      </c>
      <c r="J576" s="96" t="s">
        <v>616</v>
      </c>
      <c r="K576" s="97">
        <v>244</v>
      </c>
      <c r="L576" s="105">
        <v>0</v>
      </c>
      <c r="M576" s="105">
        <v>4.7</v>
      </c>
      <c r="N576" s="105">
        <v>4.7</v>
      </c>
      <c r="O576" s="161">
        <v>4.7</v>
      </c>
      <c r="P576" s="32"/>
    </row>
    <row r="577" spans="1:16" s="35" customFormat="1" hidden="1">
      <c r="A577" s="32"/>
      <c r="B577" s="163" t="s">
        <v>117</v>
      </c>
      <c r="C577" s="33"/>
      <c r="D577" s="34"/>
      <c r="E577" s="50"/>
      <c r="F577" s="68"/>
      <c r="G577" s="74"/>
      <c r="H577" s="94" t="s">
        <v>98</v>
      </c>
      <c r="I577" s="95" t="s">
        <v>98</v>
      </c>
      <c r="J577" s="96" t="s">
        <v>620</v>
      </c>
      <c r="K577" s="97">
        <v>244</v>
      </c>
      <c r="L577" s="105">
        <v>0</v>
      </c>
      <c r="M577" s="105">
        <v>230</v>
      </c>
      <c r="N577" s="105">
        <v>230</v>
      </c>
      <c r="O577" s="161">
        <v>230</v>
      </c>
      <c r="P577" s="32"/>
    </row>
    <row r="578" spans="1:16" hidden="1">
      <c r="A578" s="7"/>
      <c r="B578" s="163" t="s">
        <v>118</v>
      </c>
      <c r="C578" s="8"/>
      <c r="D578" s="9"/>
      <c r="E578" s="52"/>
      <c r="F578" s="70"/>
      <c r="G578" s="70"/>
      <c r="H578" s="91" t="s">
        <v>98</v>
      </c>
      <c r="I578" s="95" t="s">
        <v>92</v>
      </c>
      <c r="J578" s="96" t="s">
        <v>343</v>
      </c>
      <c r="K578" s="97">
        <v>244</v>
      </c>
      <c r="L578" s="108">
        <v>0</v>
      </c>
      <c r="M578" s="108">
        <v>2.1</v>
      </c>
      <c r="N578" s="108">
        <v>2.2999999999999998</v>
      </c>
      <c r="O578" s="162">
        <v>2.7</v>
      </c>
      <c r="P578" s="7"/>
    </row>
    <row r="579" spans="1:16" hidden="1">
      <c r="A579" s="7"/>
      <c r="B579" s="163" t="s">
        <v>118</v>
      </c>
      <c r="C579" s="8"/>
      <c r="D579" s="9"/>
      <c r="E579" s="52"/>
      <c r="F579" s="70"/>
      <c r="G579" s="70"/>
      <c r="H579" s="91" t="s">
        <v>98</v>
      </c>
      <c r="I579" s="95" t="s">
        <v>92</v>
      </c>
      <c r="J579" s="96" t="s">
        <v>344</v>
      </c>
      <c r="K579" s="97">
        <v>121</v>
      </c>
      <c r="L579" s="108">
        <v>864.4</v>
      </c>
      <c r="M579" s="108">
        <v>1103</v>
      </c>
      <c r="N579" s="108">
        <v>1103</v>
      </c>
      <c r="O579" s="162">
        <v>1103</v>
      </c>
      <c r="P579" s="7"/>
    </row>
    <row r="580" spans="1:16" hidden="1">
      <c r="A580" s="7"/>
      <c r="B580" s="163" t="s">
        <v>118</v>
      </c>
      <c r="C580" s="8"/>
      <c r="D580" s="9"/>
      <c r="E580" s="52"/>
      <c r="F580" s="70"/>
      <c r="G580" s="70"/>
      <c r="H580" s="91" t="s">
        <v>98</v>
      </c>
      <c r="I580" s="95" t="s">
        <v>92</v>
      </c>
      <c r="J580" s="96" t="s">
        <v>344</v>
      </c>
      <c r="K580" s="97">
        <v>129</v>
      </c>
      <c r="L580" s="108">
        <v>261.10000000000002</v>
      </c>
      <c r="M580" s="108">
        <v>333.1</v>
      </c>
      <c r="N580" s="108">
        <v>333.1</v>
      </c>
      <c r="O580" s="162">
        <v>333.1</v>
      </c>
      <c r="P580" s="7"/>
    </row>
    <row r="581" spans="1:16" hidden="1">
      <c r="A581" s="7"/>
      <c r="B581" s="163" t="s">
        <v>118</v>
      </c>
      <c r="C581" s="8"/>
      <c r="D581" s="9"/>
      <c r="E581" s="52"/>
      <c r="F581" s="70"/>
      <c r="G581" s="70"/>
      <c r="H581" s="91" t="s">
        <v>98</v>
      </c>
      <c r="I581" s="95" t="s">
        <v>92</v>
      </c>
      <c r="J581" s="96" t="s">
        <v>344</v>
      </c>
      <c r="K581" s="97">
        <v>122</v>
      </c>
      <c r="L581" s="108">
        <v>4.8</v>
      </c>
      <c r="M581" s="108">
        <v>4</v>
      </c>
      <c r="N581" s="108">
        <v>4</v>
      </c>
      <c r="O581" s="162">
        <v>4</v>
      </c>
      <c r="P581" s="7"/>
    </row>
    <row r="582" spans="1:16" hidden="1">
      <c r="A582" s="7"/>
      <c r="B582" s="163" t="s">
        <v>118</v>
      </c>
      <c r="C582" s="8"/>
      <c r="D582" s="9"/>
      <c r="E582" s="52"/>
      <c r="F582" s="70"/>
      <c r="G582" s="70"/>
      <c r="H582" s="140" t="s">
        <v>98</v>
      </c>
      <c r="I582" s="140" t="s">
        <v>92</v>
      </c>
      <c r="J582" s="148" t="s">
        <v>316</v>
      </c>
      <c r="K582" s="140" t="s">
        <v>114</v>
      </c>
      <c r="L582" s="108">
        <v>0</v>
      </c>
      <c r="M582" s="108">
        <v>37.200000000000003</v>
      </c>
      <c r="N582" s="108">
        <v>50</v>
      </c>
      <c r="O582" s="162">
        <v>50</v>
      </c>
      <c r="P582" s="7"/>
    </row>
    <row r="583" spans="1:16" hidden="1">
      <c r="A583" s="7"/>
      <c r="B583" s="163" t="s">
        <v>118</v>
      </c>
      <c r="C583" s="8"/>
      <c r="D583" s="9"/>
      <c r="E583" s="52"/>
      <c r="F583" s="70"/>
      <c r="G583" s="70"/>
      <c r="H583" s="140" t="s">
        <v>98</v>
      </c>
      <c r="I583" s="140" t="s">
        <v>98</v>
      </c>
      <c r="J583" s="96" t="s">
        <v>345</v>
      </c>
      <c r="K583" s="140" t="s">
        <v>114</v>
      </c>
      <c r="L583" s="108">
        <v>302.10000000000002</v>
      </c>
      <c r="M583" s="108">
        <v>910</v>
      </c>
      <c r="N583" s="108">
        <v>910</v>
      </c>
      <c r="O583" s="162">
        <v>910</v>
      </c>
      <c r="P583" s="7"/>
    </row>
    <row r="584" spans="1:16" hidden="1">
      <c r="A584" s="7"/>
      <c r="B584" s="163" t="s">
        <v>118</v>
      </c>
      <c r="C584" s="8"/>
      <c r="D584" s="9"/>
      <c r="E584" s="52"/>
      <c r="F584" s="70"/>
      <c r="G584" s="70"/>
      <c r="H584" s="140" t="s">
        <v>98</v>
      </c>
      <c r="I584" s="140" t="s">
        <v>98</v>
      </c>
      <c r="J584" s="96" t="s">
        <v>628</v>
      </c>
      <c r="K584" s="140" t="s">
        <v>114</v>
      </c>
      <c r="L584" s="108">
        <v>0</v>
      </c>
      <c r="M584" s="108">
        <v>35</v>
      </c>
      <c r="N584" s="108">
        <v>35</v>
      </c>
      <c r="O584" s="162">
        <v>35</v>
      </c>
      <c r="P584" s="7"/>
    </row>
    <row r="585" spans="1:16" hidden="1">
      <c r="A585" s="7"/>
      <c r="B585" s="163" t="s">
        <v>118</v>
      </c>
      <c r="C585" s="8"/>
      <c r="D585" s="9"/>
      <c r="E585" s="52"/>
      <c r="F585" s="70"/>
      <c r="G585" s="70"/>
      <c r="H585" s="140" t="s">
        <v>98</v>
      </c>
      <c r="I585" s="140" t="s">
        <v>98</v>
      </c>
      <c r="J585" s="96" t="s">
        <v>629</v>
      </c>
      <c r="K585" s="140" t="s">
        <v>114</v>
      </c>
      <c r="L585" s="108">
        <v>0</v>
      </c>
      <c r="M585" s="108">
        <v>43</v>
      </c>
      <c r="N585" s="108">
        <v>43</v>
      </c>
      <c r="O585" s="162">
        <v>43</v>
      </c>
      <c r="P585" s="7"/>
    </row>
    <row r="586" spans="1:16" hidden="1">
      <c r="A586" s="7"/>
      <c r="B586" s="163" t="s">
        <v>118</v>
      </c>
      <c r="C586" s="8"/>
      <c r="D586" s="9"/>
      <c r="E586" s="52"/>
      <c r="F586" s="70"/>
      <c r="G586" s="70"/>
      <c r="H586" s="140" t="s">
        <v>98</v>
      </c>
      <c r="I586" s="140" t="s">
        <v>98</v>
      </c>
      <c r="J586" s="96" t="s">
        <v>630</v>
      </c>
      <c r="K586" s="140" t="s">
        <v>114</v>
      </c>
      <c r="L586" s="108">
        <v>0</v>
      </c>
      <c r="M586" s="108">
        <v>70</v>
      </c>
      <c r="N586" s="108">
        <v>70</v>
      </c>
      <c r="O586" s="162">
        <v>70</v>
      </c>
      <c r="P586" s="7"/>
    </row>
    <row r="587" spans="1:16" hidden="1">
      <c r="A587" s="7"/>
      <c r="B587" s="163" t="s">
        <v>118</v>
      </c>
      <c r="C587" s="8"/>
      <c r="D587" s="9"/>
      <c r="E587" s="52"/>
      <c r="F587" s="70"/>
      <c r="G587" s="70"/>
      <c r="H587" s="140" t="s">
        <v>98</v>
      </c>
      <c r="I587" s="140" t="s">
        <v>98</v>
      </c>
      <c r="J587" s="96" t="s">
        <v>351</v>
      </c>
      <c r="K587" s="140" t="s">
        <v>114</v>
      </c>
      <c r="L587" s="108">
        <v>0</v>
      </c>
      <c r="M587" s="108">
        <v>350</v>
      </c>
      <c r="N587" s="108">
        <v>350</v>
      </c>
      <c r="O587" s="162">
        <v>350</v>
      </c>
      <c r="P587" s="7"/>
    </row>
    <row r="588" spans="1:16" hidden="1">
      <c r="A588" s="7"/>
      <c r="B588" s="163" t="s">
        <v>118</v>
      </c>
      <c r="C588" s="8"/>
      <c r="D588" s="9"/>
      <c r="E588" s="52"/>
      <c r="F588" s="70"/>
      <c r="G588" s="70"/>
      <c r="H588" s="140" t="s">
        <v>98</v>
      </c>
      <c r="I588" s="140" t="s">
        <v>98</v>
      </c>
      <c r="J588" s="96" t="s">
        <v>631</v>
      </c>
      <c r="K588" s="140" t="s">
        <v>114</v>
      </c>
      <c r="L588" s="108">
        <v>0</v>
      </c>
      <c r="M588" s="108">
        <v>33</v>
      </c>
      <c r="N588" s="108">
        <v>33</v>
      </c>
      <c r="O588" s="162">
        <v>33</v>
      </c>
      <c r="P588" s="7"/>
    </row>
    <row r="589" spans="1:16" hidden="1">
      <c r="A589" s="7"/>
      <c r="B589" s="163" t="s">
        <v>118</v>
      </c>
      <c r="C589" s="8"/>
      <c r="D589" s="9"/>
      <c r="E589" s="52"/>
      <c r="F589" s="70"/>
      <c r="G589" s="70"/>
      <c r="H589" s="140" t="s">
        <v>98</v>
      </c>
      <c r="I589" s="140" t="s">
        <v>98</v>
      </c>
      <c r="J589" s="96" t="s">
        <v>632</v>
      </c>
      <c r="K589" s="140" t="s">
        <v>114</v>
      </c>
      <c r="L589" s="108">
        <v>0</v>
      </c>
      <c r="M589" s="108">
        <v>54</v>
      </c>
      <c r="N589" s="108">
        <v>54</v>
      </c>
      <c r="O589" s="162">
        <v>54</v>
      </c>
      <c r="P589" s="7"/>
    </row>
    <row r="590" spans="1:16" hidden="1">
      <c r="A590" s="7"/>
      <c r="B590" s="163" t="s">
        <v>118</v>
      </c>
      <c r="C590" s="8"/>
      <c r="D590" s="9"/>
      <c r="E590" s="52"/>
      <c r="F590" s="70"/>
      <c r="G590" s="70"/>
      <c r="H590" s="140" t="s">
        <v>98</v>
      </c>
      <c r="I590" s="140" t="s">
        <v>98</v>
      </c>
      <c r="J590" s="96" t="s">
        <v>633</v>
      </c>
      <c r="K590" s="140" t="s">
        <v>114</v>
      </c>
      <c r="L590" s="108">
        <v>0</v>
      </c>
      <c r="M590" s="108">
        <v>20</v>
      </c>
      <c r="N590" s="108">
        <v>20</v>
      </c>
      <c r="O590" s="162">
        <v>20</v>
      </c>
      <c r="P590" s="7"/>
    </row>
    <row r="591" spans="1:16" hidden="1">
      <c r="A591" s="7"/>
      <c r="B591" s="163" t="s">
        <v>118</v>
      </c>
      <c r="C591" s="8"/>
      <c r="D591" s="9"/>
      <c r="E591" s="52"/>
      <c r="F591" s="70"/>
      <c r="G591" s="70"/>
      <c r="H591" s="140" t="s">
        <v>98</v>
      </c>
      <c r="I591" s="140" t="s">
        <v>98</v>
      </c>
      <c r="J591" s="96" t="s">
        <v>634</v>
      </c>
      <c r="K591" s="140" t="s">
        <v>114</v>
      </c>
      <c r="L591" s="108">
        <v>0</v>
      </c>
      <c r="M591" s="108">
        <v>47</v>
      </c>
      <c r="N591" s="108">
        <v>47</v>
      </c>
      <c r="O591" s="162">
        <v>47</v>
      </c>
      <c r="P591" s="7"/>
    </row>
    <row r="592" spans="1:16" hidden="1">
      <c r="A592" s="7"/>
      <c r="B592" s="163" t="s">
        <v>118</v>
      </c>
      <c r="C592" s="8"/>
      <c r="D592" s="9"/>
      <c r="E592" s="52"/>
      <c r="F592" s="70"/>
      <c r="G592" s="70"/>
      <c r="H592" s="140" t="s">
        <v>98</v>
      </c>
      <c r="I592" s="140" t="s">
        <v>92</v>
      </c>
      <c r="J592" s="148" t="s">
        <v>346</v>
      </c>
      <c r="K592" s="140" t="s">
        <v>123</v>
      </c>
      <c r="L592" s="108">
        <v>18.3</v>
      </c>
      <c r="M592" s="108">
        <v>18</v>
      </c>
      <c r="N592" s="108">
        <v>18</v>
      </c>
      <c r="O592" s="162">
        <v>18</v>
      </c>
      <c r="P592" s="7"/>
    </row>
    <row r="593" spans="1:16" hidden="1">
      <c r="A593" s="7"/>
      <c r="B593" s="163" t="s">
        <v>118</v>
      </c>
      <c r="C593" s="8"/>
      <c r="D593" s="9"/>
      <c r="E593" s="52"/>
      <c r="F593" s="70"/>
      <c r="G593" s="70"/>
      <c r="H593" s="140" t="s">
        <v>98</v>
      </c>
      <c r="I593" s="140" t="s">
        <v>92</v>
      </c>
      <c r="J593" s="148" t="s">
        <v>347</v>
      </c>
      <c r="K593" s="140" t="s">
        <v>114</v>
      </c>
      <c r="L593" s="138">
        <v>48.1</v>
      </c>
      <c r="M593" s="108">
        <v>49.3</v>
      </c>
      <c r="N593" s="108">
        <v>53</v>
      </c>
      <c r="O593" s="162">
        <v>55</v>
      </c>
      <c r="P593" s="7"/>
    </row>
    <row r="594" spans="1:16" hidden="1">
      <c r="A594" s="7"/>
      <c r="B594" s="163" t="s">
        <v>118</v>
      </c>
      <c r="C594" s="8"/>
      <c r="D594" s="9"/>
      <c r="E594" s="52"/>
      <c r="F594" s="70"/>
      <c r="G594" s="70"/>
      <c r="H594" s="140" t="s">
        <v>98</v>
      </c>
      <c r="I594" s="140" t="s">
        <v>92</v>
      </c>
      <c r="J594" s="148" t="s">
        <v>317</v>
      </c>
      <c r="K594" s="140" t="s">
        <v>123</v>
      </c>
      <c r="L594" s="108">
        <v>0.9</v>
      </c>
      <c r="M594" s="108">
        <v>0</v>
      </c>
      <c r="N594" s="108">
        <v>0</v>
      </c>
      <c r="O594" s="162">
        <v>0</v>
      </c>
      <c r="P594" s="7"/>
    </row>
    <row r="595" spans="1:16" hidden="1">
      <c r="A595" s="7"/>
      <c r="B595" s="163" t="s">
        <v>118</v>
      </c>
      <c r="C595" s="8"/>
      <c r="D595" s="9"/>
      <c r="E595" s="52"/>
      <c r="F595" s="70"/>
      <c r="G595" s="70"/>
      <c r="H595" s="140" t="s">
        <v>98</v>
      </c>
      <c r="I595" s="140" t="s">
        <v>92</v>
      </c>
      <c r="J595" s="148" t="s">
        <v>323</v>
      </c>
      <c r="K595" s="140" t="s">
        <v>114</v>
      </c>
      <c r="L595" s="108">
        <v>3.1</v>
      </c>
      <c r="M595" s="108">
        <v>3.4</v>
      </c>
      <c r="N595" s="108">
        <v>3.4</v>
      </c>
      <c r="O595" s="162">
        <v>3.4</v>
      </c>
      <c r="P595" s="7"/>
    </row>
    <row r="596" spans="1:16" hidden="1">
      <c r="A596" s="7"/>
      <c r="B596" s="163" t="s">
        <v>118</v>
      </c>
      <c r="C596" s="8"/>
      <c r="D596" s="9"/>
      <c r="E596" s="52"/>
      <c r="F596" s="70"/>
      <c r="G596" s="70"/>
      <c r="H596" s="140" t="s">
        <v>98</v>
      </c>
      <c r="I596" s="140" t="s">
        <v>92</v>
      </c>
      <c r="J596" s="148" t="s">
        <v>348</v>
      </c>
      <c r="K596" s="140" t="s">
        <v>114</v>
      </c>
      <c r="L596" s="108">
        <v>6.7</v>
      </c>
      <c r="M596" s="108">
        <v>4.5</v>
      </c>
      <c r="N596" s="108">
        <v>5.5</v>
      </c>
      <c r="O596" s="162">
        <v>6</v>
      </c>
      <c r="P596" s="7"/>
    </row>
    <row r="597" spans="1:16" hidden="1">
      <c r="A597" s="7"/>
      <c r="B597" s="163" t="s">
        <v>118</v>
      </c>
      <c r="C597" s="8"/>
      <c r="D597" s="9"/>
      <c r="E597" s="52"/>
      <c r="F597" s="70"/>
      <c r="G597" s="70"/>
      <c r="H597" s="140" t="s">
        <v>98</v>
      </c>
      <c r="I597" s="140" t="s">
        <v>92</v>
      </c>
      <c r="J597" s="148" t="s">
        <v>334</v>
      </c>
      <c r="K597" s="140" t="s">
        <v>123</v>
      </c>
      <c r="L597" s="108">
        <v>35.4</v>
      </c>
      <c r="M597" s="108">
        <v>36</v>
      </c>
      <c r="N597" s="108">
        <v>36</v>
      </c>
      <c r="O597" s="162">
        <v>36</v>
      </c>
      <c r="P597" s="7"/>
    </row>
    <row r="598" spans="1:16" hidden="1">
      <c r="A598" s="7"/>
      <c r="B598" s="163" t="s">
        <v>118</v>
      </c>
      <c r="C598" s="8"/>
      <c r="D598" s="9"/>
      <c r="E598" s="52"/>
      <c r="F598" s="70"/>
      <c r="G598" s="70"/>
      <c r="H598" s="140" t="s">
        <v>98</v>
      </c>
      <c r="I598" s="140" t="s">
        <v>98</v>
      </c>
      <c r="J598" s="148" t="s">
        <v>337</v>
      </c>
      <c r="K598" s="140" t="s">
        <v>123</v>
      </c>
      <c r="L598" s="108">
        <v>8.6</v>
      </c>
      <c r="M598" s="108">
        <v>9.6</v>
      </c>
      <c r="N598" s="108">
        <v>13.5</v>
      </c>
      <c r="O598" s="162">
        <v>14</v>
      </c>
      <c r="P598" s="7"/>
    </row>
    <row r="599" spans="1:16" hidden="1">
      <c r="A599" s="7"/>
      <c r="B599" s="163" t="s">
        <v>118</v>
      </c>
      <c r="C599" s="8"/>
      <c r="D599" s="9"/>
      <c r="E599" s="52"/>
      <c r="F599" s="70"/>
      <c r="G599" s="70"/>
      <c r="H599" s="140" t="s">
        <v>98</v>
      </c>
      <c r="I599" s="140" t="s">
        <v>92</v>
      </c>
      <c r="J599" s="148" t="s">
        <v>336</v>
      </c>
      <c r="K599" s="140" t="s">
        <v>123</v>
      </c>
      <c r="L599" s="108">
        <v>0</v>
      </c>
      <c r="M599" s="108">
        <v>21.7</v>
      </c>
      <c r="N599" s="108">
        <v>0</v>
      </c>
      <c r="O599" s="162">
        <v>0</v>
      </c>
      <c r="P599" s="7"/>
    </row>
    <row r="600" spans="1:16" hidden="1">
      <c r="A600" s="7"/>
      <c r="B600" s="163" t="s">
        <v>118</v>
      </c>
      <c r="C600" s="8"/>
      <c r="D600" s="9"/>
      <c r="E600" s="52"/>
      <c r="F600" s="70"/>
      <c r="G600" s="70"/>
      <c r="H600" s="91" t="s">
        <v>98</v>
      </c>
      <c r="I600" s="95" t="s">
        <v>92</v>
      </c>
      <c r="J600" s="96" t="s">
        <v>349</v>
      </c>
      <c r="K600" s="97">
        <v>852</v>
      </c>
      <c r="L600" s="108">
        <v>1</v>
      </c>
      <c r="M600" s="108">
        <v>0</v>
      </c>
      <c r="N600" s="108">
        <v>0</v>
      </c>
      <c r="O600" s="162">
        <v>0</v>
      </c>
      <c r="P600" s="7"/>
    </row>
    <row r="601" spans="1:16" hidden="1">
      <c r="A601" s="7"/>
      <c r="B601" s="163" t="s">
        <v>118</v>
      </c>
      <c r="C601" s="8"/>
      <c r="D601" s="9"/>
      <c r="E601" s="52"/>
      <c r="F601" s="70"/>
      <c r="G601" s="70"/>
      <c r="H601" s="91" t="s">
        <v>98</v>
      </c>
      <c r="I601" s="95" t="s">
        <v>92</v>
      </c>
      <c r="J601" s="96" t="s">
        <v>349</v>
      </c>
      <c r="K601" s="97">
        <v>853</v>
      </c>
      <c r="L601" s="108">
        <v>5.7</v>
      </c>
      <c r="M601" s="108">
        <v>0.8</v>
      </c>
      <c r="N601" s="108">
        <v>0.8</v>
      </c>
      <c r="O601" s="162">
        <v>0.8</v>
      </c>
      <c r="P601" s="7"/>
    </row>
    <row r="602" spans="1:16" hidden="1">
      <c r="A602" s="7"/>
      <c r="B602" s="163" t="s">
        <v>118</v>
      </c>
      <c r="C602" s="8"/>
      <c r="D602" s="9"/>
      <c r="E602" s="52"/>
      <c r="F602" s="70"/>
      <c r="G602" s="70"/>
      <c r="H602" s="140" t="s">
        <v>98</v>
      </c>
      <c r="I602" s="140" t="s">
        <v>98</v>
      </c>
      <c r="J602" s="96" t="s">
        <v>350</v>
      </c>
      <c r="K602" s="140" t="s">
        <v>114</v>
      </c>
      <c r="L602" s="108">
        <v>10</v>
      </c>
      <c r="M602" s="108">
        <v>30</v>
      </c>
      <c r="N602" s="108">
        <v>32</v>
      </c>
      <c r="O602" s="162">
        <v>34</v>
      </c>
      <c r="P602" s="7"/>
    </row>
    <row r="603" spans="1:16" hidden="1">
      <c r="A603" s="7"/>
      <c r="B603" s="163" t="s">
        <v>118</v>
      </c>
      <c r="C603" s="8"/>
      <c r="D603" s="9"/>
      <c r="E603" s="52"/>
      <c r="F603" s="70"/>
      <c r="G603" s="70"/>
      <c r="H603" s="140" t="s">
        <v>98</v>
      </c>
      <c r="I603" s="140" t="s">
        <v>92</v>
      </c>
      <c r="J603" s="96" t="s">
        <v>329</v>
      </c>
      <c r="K603" s="140" t="s">
        <v>123</v>
      </c>
      <c r="L603" s="108">
        <v>3.8</v>
      </c>
      <c r="M603" s="108">
        <v>3.8</v>
      </c>
      <c r="N603" s="108">
        <v>4</v>
      </c>
      <c r="O603" s="162">
        <v>4</v>
      </c>
      <c r="P603" s="7"/>
    </row>
    <row r="604" spans="1:16" hidden="1">
      <c r="A604" s="7"/>
      <c r="B604" s="163" t="s">
        <v>118</v>
      </c>
      <c r="C604" s="8"/>
      <c r="D604" s="9"/>
      <c r="E604" s="52"/>
      <c r="F604" s="70"/>
      <c r="G604" s="70"/>
      <c r="H604" s="140" t="s">
        <v>98</v>
      </c>
      <c r="I604" s="140" t="s">
        <v>98</v>
      </c>
      <c r="J604" s="96" t="s">
        <v>351</v>
      </c>
      <c r="K604" s="140" t="s">
        <v>114</v>
      </c>
      <c r="L604" s="108">
        <v>0</v>
      </c>
      <c r="M604" s="108">
        <v>100</v>
      </c>
      <c r="N604" s="108">
        <v>110</v>
      </c>
      <c r="O604" s="162">
        <v>120</v>
      </c>
      <c r="P604" s="7"/>
    </row>
    <row r="605" spans="1:16" hidden="1">
      <c r="A605" s="7"/>
      <c r="B605" s="163" t="s">
        <v>118</v>
      </c>
      <c r="C605" s="8"/>
      <c r="D605" s="9"/>
      <c r="E605" s="52"/>
      <c r="F605" s="70"/>
      <c r="G605" s="70"/>
      <c r="H605" s="140" t="s">
        <v>98</v>
      </c>
      <c r="I605" s="140" t="s">
        <v>98</v>
      </c>
      <c r="J605" s="148" t="s">
        <v>352</v>
      </c>
      <c r="K605" s="140" t="s">
        <v>116</v>
      </c>
      <c r="L605" s="108">
        <v>61.6</v>
      </c>
      <c r="M605" s="108">
        <v>6.2</v>
      </c>
      <c r="N605" s="108">
        <v>4.8</v>
      </c>
      <c r="O605" s="162">
        <v>4.8</v>
      </c>
      <c r="P605" s="7"/>
    </row>
    <row r="606" spans="1:16" hidden="1">
      <c r="A606" s="7"/>
      <c r="B606" s="163" t="s">
        <v>118</v>
      </c>
      <c r="C606" s="8"/>
      <c r="D606" s="9"/>
      <c r="E606" s="52"/>
      <c r="F606" s="70"/>
      <c r="G606" s="70"/>
      <c r="H606" s="140" t="s">
        <v>98</v>
      </c>
      <c r="I606" s="140" t="s">
        <v>98</v>
      </c>
      <c r="J606" s="148" t="s">
        <v>352</v>
      </c>
      <c r="K606" s="140" t="s">
        <v>128</v>
      </c>
      <c r="L606" s="108">
        <v>30.9</v>
      </c>
      <c r="M606" s="108">
        <v>0</v>
      </c>
      <c r="N606" s="108">
        <v>0</v>
      </c>
      <c r="O606" s="162">
        <v>0</v>
      </c>
      <c r="P606" s="7"/>
    </row>
    <row r="607" spans="1:16" hidden="1">
      <c r="A607" s="7"/>
      <c r="B607" s="163" t="s">
        <v>118</v>
      </c>
      <c r="C607" s="8"/>
      <c r="D607" s="9"/>
      <c r="E607" s="52"/>
      <c r="F607" s="70"/>
      <c r="G607" s="70"/>
      <c r="H607" s="140" t="s">
        <v>98</v>
      </c>
      <c r="I607" s="140" t="s">
        <v>98</v>
      </c>
      <c r="J607" s="148" t="s">
        <v>352</v>
      </c>
      <c r="K607" s="140" t="s">
        <v>114</v>
      </c>
      <c r="L607" s="108">
        <v>961.3</v>
      </c>
      <c r="M607" s="108">
        <v>2701.1</v>
      </c>
      <c r="N607" s="108">
        <v>798.7</v>
      </c>
      <c r="O607" s="162">
        <v>850.1</v>
      </c>
      <c r="P607" s="7"/>
    </row>
    <row r="608" spans="1:16" hidden="1">
      <c r="A608" s="7"/>
      <c r="B608" s="163" t="s">
        <v>118</v>
      </c>
      <c r="C608" s="8"/>
      <c r="D608" s="9"/>
      <c r="E608" s="52"/>
      <c r="F608" s="70"/>
      <c r="G608" s="70"/>
      <c r="H608" s="140" t="s">
        <v>98</v>
      </c>
      <c r="I608" s="140" t="s">
        <v>92</v>
      </c>
      <c r="J608" s="148" t="s">
        <v>353</v>
      </c>
      <c r="K608" s="140" t="s">
        <v>114</v>
      </c>
      <c r="L608" s="108">
        <v>20</v>
      </c>
      <c r="M608" s="108">
        <v>124.8</v>
      </c>
      <c r="N608" s="108">
        <v>138</v>
      </c>
      <c r="O608" s="162">
        <v>146</v>
      </c>
      <c r="P608" s="7"/>
    </row>
    <row r="609" spans="1:16" hidden="1">
      <c r="A609" s="7"/>
      <c r="B609" s="163" t="s">
        <v>118</v>
      </c>
      <c r="C609" s="8"/>
      <c r="D609" s="9"/>
      <c r="E609" s="52"/>
      <c r="F609" s="70"/>
      <c r="G609" s="70"/>
      <c r="H609" s="140" t="s">
        <v>98</v>
      </c>
      <c r="I609" s="140" t="s">
        <v>98</v>
      </c>
      <c r="J609" s="148" t="s">
        <v>352</v>
      </c>
      <c r="K609" s="140" t="s">
        <v>125</v>
      </c>
      <c r="L609" s="108">
        <v>2658.8</v>
      </c>
      <c r="M609" s="108">
        <v>5170.5</v>
      </c>
      <c r="N609" s="108">
        <v>5170.5</v>
      </c>
      <c r="O609" s="162">
        <v>5170.5</v>
      </c>
      <c r="P609" s="7"/>
    </row>
    <row r="610" spans="1:16" hidden="1">
      <c r="A610" s="7"/>
      <c r="B610" s="163" t="s">
        <v>118</v>
      </c>
      <c r="C610" s="8"/>
      <c r="D610" s="9"/>
      <c r="E610" s="52"/>
      <c r="F610" s="70"/>
      <c r="G610" s="70"/>
      <c r="H610" s="140" t="s">
        <v>98</v>
      </c>
      <c r="I610" s="140" t="s">
        <v>98</v>
      </c>
      <c r="J610" s="148" t="s">
        <v>352</v>
      </c>
      <c r="K610" s="140" t="s">
        <v>126</v>
      </c>
      <c r="L610" s="108">
        <v>803</v>
      </c>
      <c r="M610" s="108">
        <v>1561.6</v>
      </c>
      <c r="N610" s="108">
        <v>1561.5</v>
      </c>
      <c r="O610" s="162">
        <v>1561.5</v>
      </c>
      <c r="P610" s="7"/>
    </row>
    <row r="611" spans="1:16" hidden="1">
      <c r="A611" s="7"/>
      <c r="B611" s="163" t="s">
        <v>118</v>
      </c>
      <c r="C611" s="8"/>
      <c r="D611" s="9"/>
      <c r="E611" s="52"/>
      <c r="F611" s="70"/>
      <c r="G611" s="70"/>
      <c r="H611" s="140" t="s">
        <v>98</v>
      </c>
      <c r="I611" s="140" t="s">
        <v>98</v>
      </c>
      <c r="J611" s="148" t="s">
        <v>352</v>
      </c>
      <c r="K611" s="140" t="s">
        <v>123</v>
      </c>
      <c r="L611" s="108">
        <v>23.8</v>
      </c>
      <c r="M611" s="108">
        <v>208.4</v>
      </c>
      <c r="N611" s="108">
        <v>42</v>
      </c>
      <c r="O611" s="162">
        <v>42.7</v>
      </c>
      <c r="P611" s="7"/>
    </row>
    <row r="612" spans="1:16" hidden="1">
      <c r="A612" s="7"/>
      <c r="B612" s="163" t="s">
        <v>118</v>
      </c>
      <c r="C612" s="8"/>
      <c r="D612" s="9"/>
      <c r="E612" s="52"/>
      <c r="F612" s="70"/>
      <c r="G612" s="70"/>
      <c r="H612" s="140" t="s">
        <v>98</v>
      </c>
      <c r="I612" s="140" t="s">
        <v>98</v>
      </c>
      <c r="J612" s="148" t="s">
        <v>350</v>
      </c>
      <c r="K612" s="140" t="s">
        <v>116</v>
      </c>
      <c r="L612" s="108">
        <v>20</v>
      </c>
      <c r="M612" s="108">
        <v>38</v>
      </c>
      <c r="N612" s="108">
        <v>38</v>
      </c>
      <c r="O612" s="162">
        <v>38</v>
      </c>
      <c r="P612" s="7"/>
    </row>
    <row r="613" spans="1:16" hidden="1">
      <c r="A613" s="7"/>
      <c r="B613" s="163" t="s">
        <v>118</v>
      </c>
      <c r="C613" s="8"/>
      <c r="D613" s="9"/>
      <c r="E613" s="52"/>
      <c r="F613" s="70"/>
      <c r="G613" s="70"/>
      <c r="H613" s="140" t="s">
        <v>98</v>
      </c>
      <c r="I613" s="140" t="s">
        <v>98</v>
      </c>
      <c r="J613" s="148" t="s">
        <v>352</v>
      </c>
      <c r="K613" s="140" t="s">
        <v>127</v>
      </c>
      <c r="L613" s="108">
        <v>117.6</v>
      </c>
      <c r="M613" s="108">
        <v>105.5</v>
      </c>
      <c r="N613" s="108">
        <v>105.5</v>
      </c>
      <c r="O613" s="162">
        <v>105.5</v>
      </c>
      <c r="P613" s="7"/>
    </row>
    <row r="614" spans="1:16" hidden="1">
      <c r="A614" s="7"/>
      <c r="B614" s="163" t="s">
        <v>118</v>
      </c>
      <c r="C614" s="8"/>
      <c r="D614" s="9"/>
      <c r="E614" s="52"/>
      <c r="F614" s="70"/>
      <c r="G614" s="70"/>
      <c r="H614" s="140" t="s">
        <v>98</v>
      </c>
      <c r="I614" s="140" t="s">
        <v>98</v>
      </c>
      <c r="J614" s="148" t="s">
        <v>352</v>
      </c>
      <c r="K614" s="140" t="s">
        <v>121</v>
      </c>
      <c r="L614" s="108">
        <v>4</v>
      </c>
      <c r="M614" s="108">
        <v>1.4</v>
      </c>
      <c r="N614" s="108">
        <v>1.4</v>
      </c>
      <c r="O614" s="162">
        <v>1.4</v>
      </c>
      <c r="P614" s="7"/>
    </row>
    <row r="615" spans="1:16" hidden="1">
      <c r="A615" s="7"/>
      <c r="B615" s="163" t="s">
        <v>118</v>
      </c>
      <c r="C615" s="8"/>
      <c r="D615" s="9"/>
      <c r="E615" s="52"/>
      <c r="F615" s="70"/>
      <c r="G615" s="70"/>
      <c r="H615" s="140" t="s">
        <v>98</v>
      </c>
      <c r="I615" s="140" t="s">
        <v>98</v>
      </c>
      <c r="J615" s="148" t="s">
        <v>354</v>
      </c>
      <c r="K615" s="140" t="s">
        <v>114</v>
      </c>
      <c r="L615" s="108">
        <v>14.6</v>
      </c>
      <c r="M615" s="108">
        <v>0</v>
      </c>
      <c r="N615" s="108">
        <v>0</v>
      </c>
      <c r="O615" s="162">
        <v>0</v>
      </c>
      <c r="P615" s="7"/>
    </row>
    <row r="616" spans="1:16" ht="123.75" hidden="1">
      <c r="A616" s="7"/>
      <c r="B616" s="167"/>
      <c r="C616" s="27">
        <v>301010054</v>
      </c>
      <c r="D616" s="28" t="s">
        <v>132</v>
      </c>
      <c r="E616" s="53"/>
      <c r="F616" s="71"/>
      <c r="G616" s="71"/>
      <c r="H616" s="89"/>
      <c r="I616" s="89"/>
      <c r="J616" s="88"/>
      <c r="K616" s="88"/>
      <c r="L616" s="104">
        <f>L620+L621+L622+L623+L624+L625+L626+L627+L628+L629+L630+L631+L632</f>
        <v>3623.0999999999995</v>
      </c>
      <c r="M616" s="104">
        <f>M620+M621+M622+M623+M624+M625+M626+M627+M628+M629+M630+M631+M632</f>
        <v>21270.95</v>
      </c>
      <c r="N616" s="104">
        <f>N620+N621+N622+N623+N624+N625+N626+N627+N628+N629+N630+N631+N632</f>
        <v>0</v>
      </c>
      <c r="O616" s="157">
        <f>O620+O621+O622+O623+O624+O625+O626+O627+O628+O629+O630+O631+O632</f>
        <v>0</v>
      </c>
      <c r="P616" s="7"/>
    </row>
    <row r="617" spans="1:16" s="36" customFormat="1" ht="78.75" hidden="1">
      <c r="A617" s="7"/>
      <c r="B617" s="168"/>
      <c r="C617" s="33"/>
      <c r="D617" s="34"/>
      <c r="E617" s="54" t="s">
        <v>359</v>
      </c>
      <c r="F617" s="67" t="s">
        <v>163</v>
      </c>
      <c r="G617" s="67" t="s">
        <v>360</v>
      </c>
      <c r="H617" s="85"/>
      <c r="I617" s="85"/>
      <c r="J617" s="45"/>
      <c r="K617" s="45"/>
      <c r="L617" s="102"/>
      <c r="M617" s="102"/>
      <c r="N617" s="102"/>
      <c r="O617" s="159"/>
      <c r="P617" s="7"/>
    </row>
    <row r="618" spans="1:16" ht="67.5" hidden="1">
      <c r="A618" s="7"/>
      <c r="B618" s="168"/>
      <c r="C618" s="33"/>
      <c r="D618" s="34"/>
      <c r="E618" s="50" t="s">
        <v>236</v>
      </c>
      <c r="F618" s="76" t="s">
        <v>152</v>
      </c>
      <c r="G618" s="77" t="s">
        <v>237</v>
      </c>
      <c r="H618" s="85"/>
      <c r="I618" s="85"/>
      <c r="J618" s="45"/>
      <c r="K618" s="45"/>
      <c r="L618" s="102"/>
      <c r="M618" s="102"/>
      <c r="N618" s="102"/>
      <c r="O618" s="159"/>
      <c r="P618" s="7"/>
    </row>
    <row r="619" spans="1:16" ht="56.25" hidden="1">
      <c r="A619" s="7"/>
      <c r="B619" s="168"/>
      <c r="C619" s="33"/>
      <c r="D619" s="34"/>
      <c r="E619" s="50" t="s">
        <v>543</v>
      </c>
      <c r="F619" s="76" t="s">
        <v>152</v>
      </c>
      <c r="G619" s="77" t="s">
        <v>544</v>
      </c>
      <c r="H619" s="85"/>
      <c r="I619" s="85"/>
      <c r="J619" s="45"/>
      <c r="K619" s="45"/>
      <c r="L619" s="102"/>
      <c r="M619" s="102"/>
      <c r="N619" s="102"/>
      <c r="O619" s="159"/>
      <c r="P619" s="7"/>
    </row>
    <row r="620" spans="1:16">
      <c r="A620" s="7"/>
      <c r="B620" s="163" t="s">
        <v>82</v>
      </c>
      <c r="C620" s="8"/>
      <c r="D620" s="9"/>
      <c r="E620" s="52"/>
      <c r="F620" s="70"/>
      <c r="G620" s="70"/>
      <c r="H620" s="94" t="s">
        <v>84</v>
      </c>
      <c r="I620" s="95" t="s">
        <v>76</v>
      </c>
      <c r="J620" s="96" t="s">
        <v>541</v>
      </c>
      <c r="K620" s="97">
        <v>244</v>
      </c>
      <c r="L620" s="105">
        <v>135</v>
      </c>
      <c r="M620" s="103">
        <v>0</v>
      </c>
      <c r="N620" s="103">
        <v>0</v>
      </c>
      <c r="O620" s="164">
        <v>0</v>
      </c>
      <c r="P620" s="7"/>
    </row>
    <row r="621" spans="1:16">
      <c r="A621" s="7"/>
      <c r="B621" s="163" t="s">
        <v>82</v>
      </c>
      <c r="C621" s="8"/>
      <c r="D621" s="9"/>
      <c r="E621" s="52"/>
      <c r="F621" s="70"/>
      <c r="G621" s="70"/>
      <c r="H621" s="94" t="s">
        <v>84</v>
      </c>
      <c r="I621" s="95" t="s">
        <v>76</v>
      </c>
      <c r="J621" s="96" t="s">
        <v>542</v>
      </c>
      <c r="K621" s="97">
        <v>244</v>
      </c>
      <c r="L621" s="105">
        <v>1113.0999999999999</v>
      </c>
      <c r="M621" s="103">
        <v>0</v>
      </c>
      <c r="N621" s="103">
        <v>0</v>
      </c>
      <c r="O621" s="164">
        <v>0</v>
      </c>
      <c r="P621" s="7"/>
    </row>
    <row r="622" spans="1:16">
      <c r="A622" s="7"/>
      <c r="B622" s="163" t="s">
        <v>82</v>
      </c>
      <c r="C622" s="8"/>
      <c r="D622" s="9"/>
      <c r="E622" s="52"/>
      <c r="F622" s="70"/>
      <c r="G622" s="70"/>
      <c r="H622" s="94" t="s">
        <v>84</v>
      </c>
      <c r="I622" s="95" t="s">
        <v>76</v>
      </c>
      <c r="J622" s="96" t="s">
        <v>621</v>
      </c>
      <c r="K622" s="97">
        <v>244</v>
      </c>
      <c r="L622" s="105">
        <v>0</v>
      </c>
      <c r="M622" s="103">
        <v>9880</v>
      </c>
      <c r="N622" s="103">
        <v>0</v>
      </c>
      <c r="O622" s="164">
        <v>0</v>
      </c>
      <c r="P622" s="7"/>
    </row>
    <row r="623" spans="1:16">
      <c r="A623" s="7"/>
      <c r="B623" s="163" t="s">
        <v>82</v>
      </c>
      <c r="C623" s="8"/>
      <c r="D623" s="9"/>
      <c r="E623" s="52"/>
      <c r="F623" s="70"/>
      <c r="G623" s="70"/>
      <c r="H623" s="94" t="s">
        <v>84</v>
      </c>
      <c r="I623" s="95" t="s">
        <v>76</v>
      </c>
      <c r="J623" s="96" t="s">
        <v>626</v>
      </c>
      <c r="K623" s="97">
        <v>244</v>
      </c>
      <c r="L623" s="105">
        <v>0</v>
      </c>
      <c r="M623" s="103">
        <v>510</v>
      </c>
      <c r="N623" s="103">
        <v>0</v>
      </c>
      <c r="O623" s="164">
        <v>0</v>
      </c>
      <c r="P623" s="7"/>
    </row>
    <row r="624" spans="1:16">
      <c r="A624" s="7"/>
      <c r="B624" s="163" t="s">
        <v>82</v>
      </c>
      <c r="C624" s="8"/>
      <c r="D624" s="9"/>
      <c r="E624" s="52"/>
      <c r="F624" s="70"/>
      <c r="G624" s="70"/>
      <c r="H624" s="94" t="s">
        <v>84</v>
      </c>
      <c r="I624" s="95" t="s">
        <v>76</v>
      </c>
      <c r="J624" s="96" t="s">
        <v>627</v>
      </c>
      <c r="K624" s="97">
        <v>244</v>
      </c>
      <c r="L624" s="105">
        <v>0</v>
      </c>
      <c r="M624" s="103">
        <v>200</v>
      </c>
      <c r="N624" s="103">
        <v>0</v>
      </c>
      <c r="O624" s="164">
        <v>0</v>
      </c>
      <c r="P624" s="7"/>
    </row>
    <row r="625" spans="1:16" hidden="1">
      <c r="A625" s="7"/>
      <c r="B625" s="163" t="s">
        <v>109</v>
      </c>
      <c r="C625" s="8"/>
      <c r="D625" s="9"/>
      <c r="E625" s="52"/>
      <c r="F625" s="70"/>
      <c r="G625" s="70"/>
      <c r="H625" s="95" t="s">
        <v>84</v>
      </c>
      <c r="I625" s="95" t="s">
        <v>76</v>
      </c>
      <c r="J625" s="95" t="s">
        <v>372</v>
      </c>
      <c r="K625" s="97">
        <v>244</v>
      </c>
      <c r="L625" s="105">
        <v>198</v>
      </c>
      <c r="M625" s="105">
        <v>0</v>
      </c>
      <c r="N625" s="103">
        <v>0</v>
      </c>
      <c r="O625" s="164">
        <v>0</v>
      </c>
      <c r="P625" s="7"/>
    </row>
    <row r="626" spans="1:16" hidden="1">
      <c r="A626" s="7"/>
      <c r="B626" s="163" t="s">
        <v>109</v>
      </c>
      <c r="C626" s="8"/>
      <c r="D626" s="9"/>
      <c r="E626" s="52"/>
      <c r="F626" s="70"/>
      <c r="G626" s="70"/>
      <c r="H626" s="95" t="s">
        <v>84</v>
      </c>
      <c r="I626" s="95" t="s">
        <v>76</v>
      </c>
      <c r="J626" s="95" t="s">
        <v>372</v>
      </c>
      <c r="K626" s="97">
        <v>414</v>
      </c>
      <c r="L626" s="105">
        <v>1000</v>
      </c>
      <c r="M626" s="105">
        <v>1400</v>
      </c>
      <c r="N626" s="103">
        <v>0</v>
      </c>
      <c r="O626" s="164">
        <v>0</v>
      </c>
      <c r="P626" s="7"/>
    </row>
    <row r="627" spans="1:16" hidden="1">
      <c r="A627" s="7"/>
      <c r="B627" s="163" t="s">
        <v>109</v>
      </c>
      <c r="C627" s="8"/>
      <c r="D627" s="9"/>
      <c r="E627" s="52"/>
      <c r="F627" s="70"/>
      <c r="G627" s="70"/>
      <c r="H627" s="95" t="s">
        <v>84</v>
      </c>
      <c r="I627" s="95" t="s">
        <v>76</v>
      </c>
      <c r="J627" s="95" t="s">
        <v>373</v>
      </c>
      <c r="K627" s="97">
        <v>414</v>
      </c>
      <c r="L627" s="105">
        <v>1164.8</v>
      </c>
      <c r="M627" s="105">
        <v>2000</v>
      </c>
      <c r="N627" s="103">
        <v>0</v>
      </c>
      <c r="O627" s="164">
        <v>0</v>
      </c>
      <c r="P627" s="7"/>
    </row>
    <row r="628" spans="1:16" hidden="1">
      <c r="A628" s="7"/>
      <c r="B628" s="163" t="s">
        <v>109</v>
      </c>
      <c r="C628" s="8"/>
      <c r="D628" s="9"/>
      <c r="E628" s="52"/>
      <c r="F628" s="70"/>
      <c r="G628" s="70"/>
      <c r="H628" s="95" t="s">
        <v>84</v>
      </c>
      <c r="I628" s="95" t="s">
        <v>76</v>
      </c>
      <c r="J628" s="95" t="s">
        <v>622</v>
      </c>
      <c r="K628" s="97">
        <v>414</v>
      </c>
      <c r="L628" s="105">
        <v>0</v>
      </c>
      <c r="M628" s="105">
        <v>2368.4499999999998</v>
      </c>
      <c r="N628" s="103">
        <v>0</v>
      </c>
      <c r="O628" s="164">
        <v>0</v>
      </c>
      <c r="P628" s="7"/>
    </row>
    <row r="629" spans="1:16" hidden="1">
      <c r="A629" s="7"/>
      <c r="B629" s="163" t="s">
        <v>109</v>
      </c>
      <c r="C629" s="8"/>
      <c r="D629" s="9"/>
      <c r="E629" s="52"/>
      <c r="F629" s="70"/>
      <c r="G629" s="70"/>
      <c r="H629" s="95" t="s">
        <v>84</v>
      </c>
      <c r="I629" s="95" t="s">
        <v>76</v>
      </c>
      <c r="J629" s="95" t="s">
        <v>623</v>
      </c>
      <c r="K629" s="97">
        <v>414</v>
      </c>
      <c r="L629" s="105">
        <v>0</v>
      </c>
      <c r="M629" s="105">
        <v>2500</v>
      </c>
      <c r="N629" s="103">
        <v>0</v>
      </c>
      <c r="O629" s="164">
        <v>0</v>
      </c>
      <c r="P629" s="7"/>
    </row>
    <row r="630" spans="1:16" hidden="1">
      <c r="A630" s="7"/>
      <c r="B630" s="163" t="s">
        <v>109</v>
      </c>
      <c r="C630" s="8"/>
      <c r="D630" s="9"/>
      <c r="E630" s="52"/>
      <c r="F630" s="70"/>
      <c r="G630" s="70"/>
      <c r="H630" s="95" t="s">
        <v>84</v>
      </c>
      <c r="I630" s="95" t="s">
        <v>76</v>
      </c>
      <c r="J630" s="95" t="s">
        <v>624</v>
      </c>
      <c r="K630" s="97">
        <v>414</v>
      </c>
      <c r="L630" s="105">
        <v>0</v>
      </c>
      <c r="M630" s="105">
        <v>412.5</v>
      </c>
      <c r="N630" s="103">
        <v>0</v>
      </c>
      <c r="O630" s="164">
        <v>0</v>
      </c>
      <c r="P630" s="7"/>
    </row>
    <row r="631" spans="1:16" hidden="1">
      <c r="A631" s="7"/>
      <c r="B631" s="163" t="s">
        <v>109</v>
      </c>
      <c r="C631" s="8"/>
      <c r="D631" s="9"/>
      <c r="E631" s="52"/>
      <c r="F631" s="70"/>
      <c r="G631" s="70"/>
      <c r="H631" s="95" t="s">
        <v>84</v>
      </c>
      <c r="I631" s="95" t="s">
        <v>76</v>
      </c>
      <c r="J631" s="95" t="s">
        <v>625</v>
      </c>
      <c r="K631" s="97">
        <v>414</v>
      </c>
      <c r="L631" s="105">
        <v>0</v>
      </c>
      <c r="M631" s="105">
        <v>2000</v>
      </c>
      <c r="N631" s="103">
        <v>0</v>
      </c>
      <c r="O631" s="164">
        <v>0</v>
      </c>
      <c r="P631" s="7"/>
    </row>
    <row r="632" spans="1:16" hidden="1">
      <c r="A632" s="7"/>
      <c r="B632" s="163" t="s">
        <v>109</v>
      </c>
      <c r="C632" s="8"/>
      <c r="D632" s="9"/>
      <c r="E632" s="52"/>
      <c r="F632" s="70"/>
      <c r="G632" s="70"/>
      <c r="H632" s="95" t="s">
        <v>84</v>
      </c>
      <c r="I632" s="95" t="s">
        <v>76</v>
      </c>
      <c r="J632" s="95" t="s">
        <v>374</v>
      </c>
      <c r="K632" s="97">
        <v>244</v>
      </c>
      <c r="L632" s="105">
        <v>12.2</v>
      </c>
      <c r="M632" s="105">
        <v>0</v>
      </c>
      <c r="N632" s="103">
        <v>0</v>
      </c>
      <c r="O632" s="164">
        <v>0</v>
      </c>
      <c r="P632" s="7"/>
    </row>
    <row r="633" spans="1:16" ht="213.75" hidden="1">
      <c r="A633" s="7"/>
      <c r="B633" s="167"/>
      <c r="C633" s="27">
        <v>301010057</v>
      </c>
      <c r="D633" s="28" t="s">
        <v>33</v>
      </c>
      <c r="E633" s="53"/>
      <c r="F633" s="71"/>
      <c r="G633" s="71"/>
      <c r="H633" s="89"/>
      <c r="I633" s="89"/>
      <c r="J633" s="88"/>
      <c r="K633" s="88"/>
      <c r="L633" s="104">
        <f>L635</f>
        <v>340</v>
      </c>
      <c r="M633" s="104">
        <f>M635</f>
        <v>331.2</v>
      </c>
      <c r="N633" s="104">
        <f>N635</f>
        <v>0</v>
      </c>
      <c r="O633" s="157">
        <f>O635</f>
        <v>0</v>
      </c>
      <c r="P633" s="7"/>
    </row>
    <row r="634" spans="1:16" s="36" customFormat="1" ht="67.5" hidden="1">
      <c r="A634" s="7"/>
      <c r="B634" s="168"/>
      <c r="C634" s="33"/>
      <c r="D634" s="34"/>
      <c r="E634" s="50" t="s">
        <v>238</v>
      </c>
      <c r="F634" s="68" t="s">
        <v>163</v>
      </c>
      <c r="G634" s="68" t="s">
        <v>240</v>
      </c>
      <c r="H634" s="85"/>
      <c r="I634" s="85"/>
      <c r="J634" s="45"/>
      <c r="K634" s="45"/>
      <c r="L634" s="102"/>
      <c r="M634" s="102"/>
      <c r="N634" s="102"/>
      <c r="O634" s="159"/>
      <c r="P634" s="7"/>
    </row>
    <row r="635" spans="1:16">
      <c r="A635" s="7"/>
      <c r="B635" s="163" t="s">
        <v>82</v>
      </c>
      <c r="C635" s="8"/>
      <c r="D635" s="9"/>
      <c r="E635" s="52"/>
      <c r="F635" s="70"/>
      <c r="G635" s="70"/>
      <c r="H635" s="94" t="s">
        <v>84</v>
      </c>
      <c r="I635" s="95" t="s">
        <v>75</v>
      </c>
      <c r="J635" s="96" t="s">
        <v>551</v>
      </c>
      <c r="K635" s="97">
        <v>244</v>
      </c>
      <c r="L635" s="105">
        <v>340</v>
      </c>
      <c r="M635" s="105">
        <v>331.2</v>
      </c>
      <c r="N635" s="105">
        <v>0</v>
      </c>
      <c r="O635" s="161">
        <v>0</v>
      </c>
      <c r="P635" s="7"/>
    </row>
    <row r="636" spans="1:16" ht="78.75" hidden="1">
      <c r="A636" s="7"/>
      <c r="B636" s="167"/>
      <c r="C636" s="27">
        <v>301010074</v>
      </c>
      <c r="D636" s="28" t="s">
        <v>32</v>
      </c>
      <c r="E636" s="53"/>
      <c r="F636" s="71"/>
      <c r="G636" s="71"/>
      <c r="H636" s="89"/>
      <c r="I636" s="89"/>
      <c r="J636" s="88"/>
      <c r="K636" s="88"/>
      <c r="L636" s="104">
        <f>L640+L641+L642+L643+L644+L645+L646+L647+L648+L649+L650+L651+L652+L653+L654</f>
        <v>7396.0999999999995</v>
      </c>
      <c r="M636" s="104">
        <f>M640+M641+M642+M643+M644+M645+M646+M647+M648+M649+M650+M651+M652+M653+M654</f>
        <v>10754.9</v>
      </c>
      <c r="N636" s="104">
        <f>N640+N641+N642+N643+N644+N645+N646+N647+N648+N649+N650+N651+N652+N653+N654</f>
        <v>9604.6</v>
      </c>
      <c r="O636" s="157">
        <f>O640+O641+O642+O643+O644+O645+O646+O647+O648+O649+O650+O651+O652+O653+O654</f>
        <v>9611.7999999999993</v>
      </c>
      <c r="P636" s="7"/>
    </row>
    <row r="637" spans="1:16" s="36" customFormat="1" ht="67.5" hidden="1">
      <c r="A637" s="7"/>
      <c r="B637" s="168"/>
      <c r="C637" s="33"/>
      <c r="D637" s="34"/>
      <c r="E637" s="50" t="s">
        <v>171</v>
      </c>
      <c r="F637" s="68" t="s">
        <v>152</v>
      </c>
      <c r="G637" s="68" t="s">
        <v>172</v>
      </c>
      <c r="H637" s="85"/>
      <c r="I637" s="85"/>
      <c r="J637" s="45"/>
      <c r="K637" s="45"/>
      <c r="L637" s="102"/>
      <c r="M637" s="102"/>
      <c r="N637" s="102"/>
      <c r="O637" s="159"/>
      <c r="P637" s="7"/>
    </row>
    <row r="638" spans="1:16" s="36" customFormat="1" ht="45" hidden="1">
      <c r="A638" s="7"/>
      <c r="B638" s="168"/>
      <c r="C638" s="33"/>
      <c r="D638" s="34"/>
      <c r="E638" s="50" t="s">
        <v>526</v>
      </c>
      <c r="F638" s="68" t="s">
        <v>152</v>
      </c>
      <c r="G638" s="68" t="s">
        <v>527</v>
      </c>
      <c r="H638" s="85"/>
      <c r="I638" s="85"/>
      <c r="J638" s="45"/>
      <c r="K638" s="45"/>
      <c r="L638" s="102"/>
      <c r="M638" s="102"/>
      <c r="N638" s="102"/>
      <c r="O638" s="159"/>
      <c r="P638" s="7"/>
    </row>
    <row r="639" spans="1:16" s="36" customFormat="1" ht="67.5" hidden="1">
      <c r="A639" s="7"/>
      <c r="B639" s="168"/>
      <c r="C639" s="33"/>
      <c r="D639" s="34"/>
      <c r="E639" s="50" t="s">
        <v>175</v>
      </c>
      <c r="F639" s="68" t="s">
        <v>152</v>
      </c>
      <c r="G639" s="68" t="s">
        <v>176</v>
      </c>
      <c r="H639" s="85"/>
      <c r="I639" s="85"/>
      <c r="J639" s="45"/>
      <c r="K639" s="45"/>
      <c r="L639" s="102"/>
      <c r="M639" s="102"/>
      <c r="N639" s="102"/>
      <c r="O639" s="159"/>
      <c r="P639" s="7"/>
    </row>
    <row r="640" spans="1:16">
      <c r="A640" s="7"/>
      <c r="B640" s="163" t="s">
        <v>82</v>
      </c>
      <c r="C640" s="8"/>
      <c r="D640" s="9"/>
      <c r="E640" s="52"/>
      <c r="F640" s="70"/>
      <c r="G640" s="70"/>
      <c r="H640" s="94" t="s">
        <v>77</v>
      </c>
      <c r="I640" s="95" t="s">
        <v>92</v>
      </c>
      <c r="J640" s="95" t="s">
        <v>528</v>
      </c>
      <c r="K640" s="95" t="s">
        <v>123</v>
      </c>
      <c r="L640" s="105">
        <v>20</v>
      </c>
      <c r="M640" s="105">
        <v>0</v>
      </c>
      <c r="N640" s="105">
        <v>0</v>
      </c>
      <c r="O640" s="161">
        <v>0</v>
      </c>
      <c r="P640" s="7"/>
    </row>
    <row r="641" spans="1:16">
      <c r="A641" s="7"/>
      <c r="B641" s="163" t="s">
        <v>82</v>
      </c>
      <c r="C641" s="8"/>
      <c r="D641" s="9"/>
      <c r="E641" s="52"/>
      <c r="F641" s="70"/>
      <c r="G641" s="70"/>
      <c r="H641" s="94" t="s">
        <v>77</v>
      </c>
      <c r="I641" s="95" t="s">
        <v>92</v>
      </c>
      <c r="J641" s="95" t="s">
        <v>528</v>
      </c>
      <c r="K641" s="95" t="s">
        <v>121</v>
      </c>
      <c r="L641" s="105">
        <v>8.6</v>
      </c>
      <c r="M641" s="105">
        <v>0</v>
      </c>
      <c r="N641" s="105">
        <v>0</v>
      </c>
      <c r="O641" s="161">
        <v>0</v>
      </c>
      <c r="P641" s="7"/>
    </row>
    <row r="642" spans="1:16">
      <c r="A642" s="7"/>
      <c r="B642" s="163" t="s">
        <v>82</v>
      </c>
      <c r="C642" s="8"/>
      <c r="D642" s="9"/>
      <c r="E642" s="52"/>
      <c r="F642" s="70"/>
      <c r="G642" s="70"/>
      <c r="H642" s="94" t="s">
        <v>77</v>
      </c>
      <c r="I642" s="95" t="s">
        <v>92</v>
      </c>
      <c r="J642" s="95" t="s">
        <v>528</v>
      </c>
      <c r="K642" s="95" t="s">
        <v>127</v>
      </c>
      <c r="L642" s="105">
        <v>0.9</v>
      </c>
      <c r="M642" s="105">
        <v>0</v>
      </c>
      <c r="N642" s="105">
        <v>0</v>
      </c>
      <c r="O642" s="161">
        <v>0</v>
      </c>
      <c r="P642" s="7"/>
    </row>
    <row r="643" spans="1:16">
      <c r="A643" s="7"/>
      <c r="B643" s="163" t="s">
        <v>82</v>
      </c>
      <c r="C643" s="8"/>
      <c r="D643" s="9"/>
      <c r="E643" s="52"/>
      <c r="F643" s="70"/>
      <c r="G643" s="70"/>
      <c r="H643" s="94" t="s">
        <v>77</v>
      </c>
      <c r="I643" s="95" t="s">
        <v>92</v>
      </c>
      <c r="J643" s="95" t="s">
        <v>528</v>
      </c>
      <c r="K643" s="95" t="s">
        <v>125</v>
      </c>
      <c r="L643" s="105">
        <v>4453.6000000000004</v>
      </c>
      <c r="M643" s="105">
        <v>0</v>
      </c>
      <c r="N643" s="105">
        <v>0</v>
      </c>
      <c r="O643" s="161">
        <v>0</v>
      </c>
      <c r="P643" s="7"/>
    </row>
    <row r="644" spans="1:16">
      <c r="A644" s="7"/>
      <c r="B644" s="163" t="s">
        <v>82</v>
      </c>
      <c r="C644" s="8"/>
      <c r="D644" s="9"/>
      <c r="E644" s="52"/>
      <c r="F644" s="70"/>
      <c r="G644" s="70"/>
      <c r="H644" s="94" t="s">
        <v>77</v>
      </c>
      <c r="I644" s="95" t="s">
        <v>92</v>
      </c>
      <c r="J644" s="95" t="s">
        <v>528</v>
      </c>
      <c r="K644" s="95" t="s">
        <v>126</v>
      </c>
      <c r="L644" s="105">
        <v>1347.7</v>
      </c>
      <c r="M644" s="105">
        <v>0</v>
      </c>
      <c r="N644" s="105">
        <v>0</v>
      </c>
      <c r="O644" s="161">
        <v>0</v>
      </c>
      <c r="P644" s="7"/>
    </row>
    <row r="645" spans="1:16">
      <c r="A645" s="7"/>
      <c r="B645" s="163" t="s">
        <v>82</v>
      </c>
      <c r="C645" s="8"/>
      <c r="D645" s="9"/>
      <c r="E645" s="52"/>
      <c r="F645" s="70"/>
      <c r="G645" s="70"/>
      <c r="H645" s="94" t="s">
        <v>77</v>
      </c>
      <c r="I645" s="95" t="s">
        <v>92</v>
      </c>
      <c r="J645" s="95" t="s">
        <v>528</v>
      </c>
      <c r="K645" s="95" t="s">
        <v>116</v>
      </c>
      <c r="L645" s="105">
        <v>9</v>
      </c>
      <c r="M645" s="105">
        <v>0</v>
      </c>
      <c r="N645" s="105">
        <v>0</v>
      </c>
      <c r="O645" s="161">
        <v>0</v>
      </c>
      <c r="P645" s="7"/>
    </row>
    <row r="646" spans="1:16">
      <c r="A646" s="7"/>
      <c r="B646" s="163" t="s">
        <v>82</v>
      </c>
      <c r="C646" s="8"/>
      <c r="D646" s="9"/>
      <c r="E646" s="52"/>
      <c r="F646" s="70"/>
      <c r="G646" s="70"/>
      <c r="H646" s="94" t="s">
        <v>77</v>
      </c>
      <c r="I646" s="95" t="s">
        <v>92</v>
      </c>
      <c r="J646" s="95" t="s">
        <v>528</v>
      </c>
      <c r="K646" s="95" t="s">
        <v>114</v>
      </c>
      <c r="L646" s="105">
        <v>1538.2</v>
      </c>
      <c r="M646" s="105">
        <v>0</v>
      </c>
      <c r="N646" s="105">
        <v>0</v>
      </c>
      <c r="O646" s="161">
        <v>0</v>
      </c>
      <c r="P646" s="7"/>
    </row>
    <row r="647" spans="1:16">
      <c r="A647" s="7"/>
      <c r="B647" s="163" t="s">
        <v>82</v>
      </c>
      <c r="C647" s="8"/>
      <c r="D647" s="9"/>
      <c r="E647" s="52"/>
      <c r="F647" s="70"/>
      <c r="G647" s="70"/>
      <c r="H647" s="94" t="s">
        <v>77</v>
      </c>
      <c r="I647" s="95" t="s">
        <v>92</v>
      </c>
      <c r="J647" s="95" t="s">
        <v>529</v>
      </c>
      <c r="K647" s="95" t="s">
        <v>114</v>
      </c>
      <c r="L647" s="105">
        <v>17.7</v>
      </c>
      <c r="M647" s="105">
        <v>0</v>
      </c>
      <c r="N647" s="105">
        <v>0</v>
      </c>
      <c r="O647" s="161">
        <v>0</v>
      </c>
      <c r="P647" s="7"/>
    </row>
    <row r="648" spans="1:16">
      <c r="A648" s="7"/>
      <c r="B648" s="163" t="s">
        <v>82</v>
      </c>
      <c r="C648" s="8"/>
      <c r="D648" s="9"/>
      <c r="E648" s="52"/>
      <c r="F648" s="70"/>
      <c r="G648" s="70"/>
      <c r="H648" s="94" t="s">
        <v>77</v>
      </c>
      <c r="I648" s="95" t="s">
        <v>92</v>
      </c>
      <c r="J648" s="95" t="s">
        <v>529</v>
      </c>
      <c r="K648" s="95" t="s">
        <v>123</v>
      </c>
      <c r="L648" s="105">
        <v>0.4</v>
      </c>
      <c r="M648" s="105">
        <v>0</v>
      </c>
      <c r="N648" s="105">
        <v>0</v>
      </c>
      <c r="O648" s="161">
        <v>0</v>
      </c>
      <c r="P648" s="7"/>
    </row>
    <row r="649" spans="1:16">
      <c r="A649" s="7"/>
      <c r="B649" s="163" t="s">
        <v>82</v>
      </c>
      <c r="C649" s="8"/>
      <c r="D649" s="9"/>
      <c r="E649" s="52"/>
      <c r="F649" s="70"/>
      <c r="G649" s="70"/>
      <c r="H649" s="94" t="s">
        <v>77</v>
      </c>
      <c r="I649" s="95" t="s">
        <v>92</v>
      </c>
      <c r="J649" s="95" t="s">
        <v>635</v>
      </c>
      <c r="K649" s="95" t="s">
        <v>123</v>
      </c>
      <c r="L649" s="105">
        <v>0</v>
      </c>
      <c r="M649" s="105">
        <v>94.3</v>
      </c>
      <c r="N649" s="105">
        <v>24.3</v>
      </c>
      <c r="O649" s="161">
        <v>25.2</v>
      </c>
      <c r="P649" s="7"/>
    </row>
    <row r="650" spans="1:16">
      <c r="A650" s="7"/>
      <c r="B650" s="163" t="s">
        <v>82</v>
      </c>
      <c r="C650" s="8"/>
      <c r="D650" s="9"/>
      <c r="E650" s="52"/>
      <c r="F650" s="70"/>
      <c r="G650" s="70"/>
      <c r="H650" s="94" t="s">
        <v>77</v>
      </c>
      <c r="I650" s="95" t="s">
        <v>92</v>
      </c>
      <c r="J650" s="95" t="s">
        <v>635</v>
      </c>
      <c r="K650" s="95" t="s">
        <v>121</v>
      </c>
      <c r="L650" s="105">
        <v>0</v>
      </c>
      <c r="M650" s="105">
        <v>11.5</v>
      </c>
      <c r="N650" s="105">
        <v>11.5</v>
      </c>
      <c r="O650" s="161">
        <v>11.5</v>
      </c>
      <c r="P650" s="7"/>
    </row>
    <row r="651" spans="1:16">
      <c r="A651" s="7"/>
      <c r="B651" s="163" t="s">
        <v>82</v>
      </c>
      <c r="C651" s="8"/>
      <c r="D651" s="9"/>
      <c r="E651" s="52"/>
      <c r="F651" s="70"/>
      <c r="G651" s="70"/>
      <c r="H651" s="94" t="s">
        <v>77</v>
      </c>
      <c r="I651" s="95" t="s">
        <v>92</v>
      </c>
      <c r="J651" s="95" t="s">
        <v>635</v>
      </c>
      <c r="K651" s="95" t="s">
        <v>125</v>
      </c>
      <c r="L651" s="105">
        <v>0</v>
      </c>
      <c r="M651" s="105">
        <v>6273.9</v>
      </c>
      <c r="N651" s="105">
        <v>6273.9</v>
      </c>
      <c r="O651" s="161">
        <v>6273.9</v>
      </c>
      <c r="P651" s="7"/>
    </row>
    <row r="652" spans="1:16">
      <c r="A652" s="7"/>
      <c r="B652" s="163" t="s">
        <v>82</v>
      </c>
      <c r="C652" s="8"/>
      <c r="D652" s="9"/>
      <c r="E652" s="52"/>
      <c r="F652" s="70"/>
      <c r="G652" s="70"/>
      <c r="H652" s="94" t="s">
        <v>77</v>
      </c>
      <c r="I652" s="95" t="s">
        <v>92</v>
      </c>
      <c r="J652" s="95" t="s">
        <v>635</v>
      </c>
      <c r="K652" s="95" t="s">
        <v>126</v>
      </c>
      <c r="L652" s="105">
        <v>0</v>
      </c>
      <c r="M652" s="105">
        <v>1894.7</v>
      </c>
      <c r="N652" s="105">
        <v>1894.7</v>
      </c>
      <c r="O652" s="161">
        <v>1894.7</v>
      </c>
      <c r="P652" s="7"/>
    </row>
    <row r="653" spans="1:16">
      <c r="A653" s="7"/>
      <c r="B653" s="163" t="s">
        <v>82</v>
      </c>
      <c r="C653" s="8"/>
      <c r="D653" s="9"/>
      <c r="E653" s="52"/>
      <c r="F653" s="70"/>
      <c r="G653" s="70"/>
      <c r="H653" s="94" t="s">
        <v>77</v>
      </c>
      <c r="I653" s="95" t="s">
        <v>92</v>
      </c>
      <c r="J653" s="95" t="s">
        <v>635</v>
      </c>
      <c r="K653" s="95" t="s">
        <v>116</v>
      </c>
      <c r="L653" s="105">
        <v>0</v>
      </c>
      <c r="M653" s="105">
        <v>39</v>
      </c>
      <c r="N653" s="105">
        <v>39</v>
      </c>
      <c r="O653" s="161">
        <v>39</v>
      </c>
      <c r="P653" s="7"/>
    </row>
    <row r="654" spans="1:16">
      <c r="A654" s="7"/>
      <c r="B654" s="163" t="s">
        <v>82</v>
      </c>
      <c r="C654" s="8"/>
      <c r="D654" s="9"/>
      <c r="E654" s="52"/>
      <c r="F654" s="70"/>
      <c r="G654" s="70"/>
      <c r="H654" s="94" t="s">
        <v>77</v>
      </c>
      <c r="I654" s="95" t="s">
        <v>92</v>
      </c>
      <c r="J654" s="95" t="s">
        <v>635</v>
      </c>
      <c r="K654" s="95" t="s">
        <v>114</v>
      </c>
      <c r="L654" s="105">
        <v>0</v>
      </c>
      <c r="M654" s="105">
        <v>2441.5</v>
      </c>
      <c r="N654" s="105">
        <v>1361.2</v>
      </c>
      <c r="O654" s="161">
        <v>1367.5</v>
      </c>
      <c r="P654" s="7"/>
    </row>
    <row r="655" spans="1:16" ht="81" hidden="1" customHeight="1">
      <c r="A655" s="7"/>
      <c r="B655" s="170"/>
      <c r="C655" s="461" t="s">
        <v>31</v>
      </c>
      <c r="D655" s="461"/>
      <c r="E655" s="65"/>
      <c r="F655" s="83"/>
      <c r="G655" s="83"/>
      <c r="H655" s="462"/>
      <c r="I655" s="462"/>
      <c r="J655" s="462"/>
      <c r="K655" s="462"/>
      <c r="L655" s="109">
        <f>L656+L659+L669</f>
        <v>1834</v>
      </c>
      <c r="M655" s="109">
        <f>M656+M659+M669</f>
        <v>1732.6000000000001</v>
      </c>
      <c r="N655" s="109">
        <f>N656+N659+N669</f>
        <v>507.2</v>
      </c>
      <c r="O655" s="155">
        <f>O656+O659+O669</f>
        <v>507.2</v>
      </c>
      <c r="P655" s="7"/>
    </row>
    <row r="656" spans="1:16" ht="112.5" hidden="1">
      <c r="A656" s="7"/>
      <c r="B656" s="167"/>
      <c r="C656" s="27">
        <v>301020004</v>
      </c>
      <c r="D656" s="41" t="s">
        <v>141</v>
      </c>
      <c r="E656" s="60"/>
      <c r="F656" s="80"/>
      <c r="G656" s="80"/>
      <c r="H656" s="89"/>
      <c r="I656" s="89"/>
      <c r="J656" s="89"/>
      <c r="K656" s="89"/>
      <c r="L656" s="104">
        <f>L658</f>
        <v>408.6</v>
      </c>
      <c r="M656" s="104">
        <f>M658</f>
        <v>200</v>
      </c>
      <c r="N656" s="104">
        <f>N658</f>
        <v>200</v>
      </c>
      <c r="O656" s="157">
        <f>O658</f>
        <v>200</v>
      </c>
      <c r="P656" s="7"/>
    </row>
    <row r="657" spans="1:16" s="36" customFormat="1" ht="67.5" hidden="1">
      <c r="A657" s="7"/>
      <c r="B657" s="168"/>
      <c r="C657" s="33"/>
      <c r="D657" s="43"/>
      <c r="E657" s="50" t="s">
        <v>236</v>
      </c>
      <c r="F657" s="76" t="s">
        <v>152</v>
      </c>
      <c r="G657" s="77" t="s">
        <v>237</v>
      </c>
      <c r="H657" s="85"/>
      <c r="I657" s="85"/>
      <c r="J657" s="85"/>
      <c r="K657" s="85"/>
      <c r="L657" s="102"/>
      <c r="M657" s="102"/>
      <c r="N657" s="102"/>
      <c r="O657" s="159"/>
      <c r="P657" s="7"/>
    </row>
    <row r="658" spans="1:16" hidden="1">
      <c r="A658" s="7"/>
      <c r="B658" s="163" t="s">
        <v>109</v>
      </c>
      <c r="C658" s="8"/>
      <c r="D658" s="42"/>
      <c r="E658" s="62"/>
      <c r="F658" s="81"/>
      <c r="G658" s="81"/>
      <c r="H658" s="86" t="s">
        <v>84</v>
      </c>
      <c r="I658" s="86" t="s">
        <v>76</v>
      </c>
      <c r="J658" s="86" t="s">
        <v>140</v>
      </c>
      <c r="K658" s="86" t="s">
        <v>136</v>
      </c>
      <c r="L658" s="103">
        <v>408.6</v>
      </c>
      <c r="M658" s="103">
        <v>200</v>
      </c>
      <c r="N658" s="103">
        <v>200</v>
      </c>
      <c r="O658" s="164">
        <v>200</v>
      </c>
      <c r="P658" s="7"/>
    </row>
    <row r="659" spans="1:16" s="35" customFormat="1" ht="78.75" hidden="1">
      <c r="A659" s="32"/>
      <c r="B659" s="167"/>
      <c r="C659" s="27">
        <v>301020048</v>
      </c>
      <c r="D659" s="28" t="s">
        <v>19</v>
      </c>
      <c r="E659" s="53"/>
      <c r="F659" s="71"/>
      <c r="G659" s="71"/>
      <c r="H659" s="89"/>
      <c r="I659" s="89"/>
      <c r="J659" s="88"/>
      <c r="K659" s="88"/>
      <c r="L659" s="104">
        <f>L666+L667+L668</f>
        <v>35.4</v>
      </c>
      <c r="M659" s="104">
        <f>M666+M667+M668</f>
        <v>35.4</v>
      </c>
      <c r="N659" s="104">
        <f>N666+N667+N668</f>
        <v>0</v>
      </c>
      <c r="O659" s="157">
        <f>O666+O667+O668</f>
        <v>0</v>
      </c>
      <c r="P659" s="32"/>
    </row>
    <row r="660" spans="1:16" s="37" customFormat="1" ht="33.75" hidden="1">
      <c r="A660" s="32"/>
      <c r="B660" s="168"/>
      <c r="C660" s="33"/>
      <c r="D660" s="34"/>
      <c r="E660" s="54" t="s">
        <v>386</v>
      </c>
      <c r="F660" s="67" t="s">
        <v>384</v>
      </c>
      <c r="G660" s="67" t="s">
        <v>385</v>
      </c>
      <c r="H660" s="85"/>
      <c r="I660" s="85"/>
      <c r="J660" s="45"/>
      <c r="K660" s="45"/>
      <c r="L660" s="102"/>
      <c r="M660" s="102"/>
      <c r="N660" s="102"/>
      <c r="O660" s="159"/>
      <c r="P660" s="32"/>
    </row>
    <row r="661" spans="1:16" s="35" customFormat="1" ht="56.25" hidden="1">
      <c r="A661" s="32"/>
      <c r="B661" s="168"/>
      <c r="C661" s="33"/>
      <c r="D661" s="34"/>
      <c r="E661" s="50" t="s">
        <v>389</v>
      </c>
      <c r="F661" s="68" t="s">
        <v>241</v>
      </c>
      <c r="G661" s="149" t="s">
        <v>239</v>
      </c>
      <c r="H661" s="85"/>
      <c r="I661" s="85"/>
      <c r="J661" s="45"/>
      <c r="K661" s="45"/>
      <c r="L661" s="102"/>
      <c r="M661" s="102"/>
      <c r="N661" s="102"/>
      <c r="O661" s="159"/>
      <c r="P661" s="32"/>
    </row>
    <row r="662" spans="1:16" s="35" customFormat="1" ht="56.25" hidden="1">
      <c r="A662" s="32"/>
      <c r="B662" s="168"/>
      <c r="C662" s="33"/>
      <c r="D662" s="34"/>
      <c r="E662" s="50" t="s">
        <v>390</v>
      </c>
      <c r="F662" s="68" t="s">
        <v>241</v>
      </c>
      <c r="G662" s="149" t="s">
        <v>239</v>
      </c>
      <c r="H662" s="85"/>
      <c r="I662" s="85"/>
      <c r="J662" s="45"/>
      <c r="K662" s="45"/>
      <c r="L662" s="102"/>
      <c r="M662" s="102"/>
      <c r="N662" s="102"/>
      <c r="O662" s="159"/>
      <c r="P662" s="32"/>
    </row>
    <row r="663" spans="1:16" s="35" customFormat="1" ht="56.25" hidden="1">
      <c r="A663" s="32"/>
      <c r="B663" s="168"/>
      <c r="C663" s="33"/>
      <c r="D663" s="34"/>
      <c r="E663" s="50" t="s">
        <v>391</v>
      </c>
      <c r="F663" s="68" t="s">
        <v>241</v>
      </c>
      <c r="G663" s="149" t="s">
        <v>239</v>
      </c>
      <c r="H663" s="85"/>
      <c r="I663" s="85"/>
      <c r="J663" s="45"/>
      <c r="K663" s="45"/>
      <c r="L663" s="102"/>
      <c r="M663" s="102"/>
      <c r="N663" s="102"/>
      <c r="O663" s="159"/>
      <c r="P663" s="32"/>
    </row>
    <row r="664" spans="1:16" s="35" customFormat="1" ht="56.25" hidden="1">
      <c r="A664" s="32"/>
      <c r="B664" s="168"/>
      <c r="C664" s="33"/>
      <c r="D664" s="34"/>
      <c r="E664" s="50" t="s">
        <v>392</v>
      </c>
      <c r="F664" s="68" t="s">
        <v>241</v>
      </c>
      <c r="G664" s="149" t="s">
        <v>239</v>
      </c>
      <c r="H664" s="85"/>
      <c r="I664" s="85"/>
      <c r="J664" s="45"/>
      <c r="K664" s="45"/>
      <c r="L664" s="102"/>
      <c r="M664" s="102"/>
      <c r="N664" s="102"/>
      <c r="O664" s="159"/>
      <c r="P664" s="32"/>
    </row>
    <row r="665" spans="1:16" s="37" customFormat="1" ht="56.25" hidden="1">
      <c r="A665" s="32"/>
      <c r="B665" s="168"/>
      <c r="C665" s="33"/>
      <c r="D665" s="34"/>
      <c r="E665" s="50" t="s">
        <v>393</v>
      </c>
      <c r="F665" s="68" t="s">
        <v>241</v>
      </c>
      <c r="G665" s="149" t="s">
        <v>239</v>
      </c>
      <c r="H665" s="85"/>
      <c r="I665" s="85"/>
      <c r="J665" s="45"/>
      <c r="K665" s="45"/>
      <c r="L665" s="102"/>
      <c r="M665" s="102"/>
      <c r="N665" s="102"/>
      <c r="O665" s="159"/>
      <c r="P665" s="32"/>
    </row>
    <row r="666" spans="1:16" hidden="1">
      <c r="A666" s="7"/>
      <c r="B666" s="163" t="s">
        <v>108</v>
      </c>
      <c r="C666" s="8"/>
      <c r="D666" s="9"/>
      <c r="E666" s="52"/>
      <c r="F666" s="70"/>
      <c r="G666" s="70"/>
      <c r="H666" s="91" t="s">
        <v>75</v>
      </c>
      <c r="I666" s="91" t="s">
        <v>104</v>
      </c>
      <c r="J666" s="100" t="s">
        <v>388</v>
      </c>
      <c r="K666" s="93">
        <v>242</v>
      </c>
      <c r="L666" s="105">
        <v>2</v>
      </c>
      <c r="M666" s="105">
        <v>2</v>
      </c>
      <c r="N666" s="105">
        <v>0</v>
      </c>
      <c r="O666" s="161">
        <v>0</v>
      </c>
      <c r="P666" s="7"/>
    </row>
    <row r="667" spans="1:16" hidden="1">
      <c r="A667" s="7"/>
      <c r="B667" s="163" t="s">
        <v>108</v>
      </c>
      <c r="C667" s="8"/>
      <c r="D667" s="9"/>
      <c r="E667" s="52"/>
      <c r="F667" s="70"/>
      <c r="G667" s="70"/>
      <c r="H667" s="91" t="s">
        <v>75</v>
      </c>
      <c r="I667" s="91" t="s">
        <v>104</v>
      </c>
      <c r="J667" s="100" t="s">
        <v>388</v>
      </c>
      <c r="K667" s="93">
        <v>853</v>
      </c>
      <c r="L667" s="105">
        <v>1</v>
      </c>
      <c r="M667" s="105">
        <v>1</v>
      </c>
      <c r="N667" s="105">
        <v>0</v>
      </c>
      <c r="O667" s="161">
        <v>0</v>
      </c>
      <c r="P667" s="7"/>
    </row>
    <row r="668" spans="1:16" hidden="1">
      <c r="A668" s="7"/>
      <c r="B668" s="163" t="s">
        <v>108</v>
      </c>
      <c r="C668" s="8"/>
      <c r="D668" s="9"/>
      <c r="E668" s="52"/>
      <c r="F668" s="70"/>
      <c r="G668" s="70"/>
      <c r="H668" s="91" t="s">
        <v>75</v>
      </c>
      <c r="I668" s="91" t="s">
        <v>104</v>
      </c>
      <c r="J668" s="100" t="s">
        <v>388</v>
      </c>
      <c r="K668" s="93">
        <v>244</v>
      </c>
      <c r="L668" s="105">
        <v>32.4</v>
      </c>
      <c r="M668" s="105">
        <v>32.4</v>
      </c>
      <c r="N668" s="105">
        <v>0</v>
      </c>
      <c r="O668" s="161">
        <v>0</v>
      </c>
      <c r="P668" s="7"/>
    </row>
    <row r="669" spans="1:16" s="35" customFormat="1" ht="78.75" hidden="1">
      <c r="A669" s="32"/>
      <c r="B669" s="167"/>
      <c r="C669" s="27">
        <v>301020049</v>
      </c>
      <c r="D669" s="28" t="s">
        <v>18</v>
      </c>
      <c r="E669" s="53"/>
      <c r="F669" s="71"/>
      <c r="G669" s="71"/>
      <c r="H669" s="89"/>
      <c r="I669" s="89"/>
      <c r="J669" s="88"/>
      <c r="K669" s="88"/>
      <c r="L669" s="104">
        <f>L676+L677+L678+L679+L680+L681+L682</f>
        <v>1390</v>
      </c>
      <c r="M669" s="104">
        <f>M676+M677+M678+M679+M680+M681+M682</f>
        <v>1497.2</v>
      </c>
      <c r="N669" s="104">
        <f>N676+N677+N678+N679+N680+N681+N682</f>
        <v>307.2</v>
      </c>
      <c r="O669" s="157">
        <f>O676+O677+O678+O679+O680+O681+O682</f>
        <v>307.2</v>
      </c>
      <c r="P669" s="32"/>
    </row>
    <row r="670" spans="1:16" s="37" customFormat="1" ht="33.75" hidden="1">
      <c r="A670" s="32"/>
      <c r="B670" s="168"/>
      <c r="C670" s="33"/>
      <c r="D670" s="34"/>
      <c r="E670" s="54" t="s">
        <v>386</v>
      </c>
      <c r="F670" s="67" t="s">
        <v>384</v>
      </c>
      <c r="G670" s="67" t="s">
        <v>385</v>
      </c>
      <c r="H670" s="85"/>
      <c r="I670" s="85"/>
      <c r="J670" s="45"/>
      <c r="K670" s="45"/>
      <c r="L670" s="102"/>
      <c r="M670" s="102"/>
      <c r="N670" s="102"/>
      <c r="O670" s="159"/>
      <c r="P670" s="32"/>
    </row>
    <row r="671" spans="1:16" s="35" customFormat="1" ht="56.25" hidden="1">
      <c r="A671" s="32"/>
      <c r="B671" s="168"/>
      <c r="C671" s="33"/>
      <c r="D671" s="34"/>
      <c r="E671" s="50" t="s">
        <v>389</v>
      </c>
      <c r="F671" s="68" t="s">
        <v>241</v>
      </c>
      <c r="G671" s="149" t="s">
        <v>239</v>
      </c>
      <c r="H671" s="85"/>
      <c r="I671" s="85"/>
      <c r="J671" s="45"/>
      <c r="K671" s="45"/>
      <c r="L671" s="102"/>
      <c r="M671" s="102"/>
      <c r="N671" s="102"/>
      <c r="O671" s="159"/>
      <c r="P671" s="32"/>
    </row>
    <row r="672" spans="1:16" s="35" customFormat="1" ht="56.25" hidden="1">
      <c r="A672" s="32"/>
      <c r="B672" s="168"/>
      <c r="C672" s="33"/>
      <c r="D672" s="34"/>
      <c r="E672" s="50" t="s">
        <v>390</v>
      </c>
      <c r="F672" s="68" t="s">
        <v>241</v>
      </c>
      <c r="G672" s="149" t="s">
        <v>239</v>
      </c>
      <c r="H672" s="85"/>
      <c r="I672" s="85"/>
      <c r="J672" s="45"/>
      <c r="K672" s="45"/>
      <c r="L672" s="102"/>
      <c r="M672" s="102"/>
      <c r="N672" s="102"/>
      <c r="O672" s="159"/>
      <c r="P672" s="32"/>
    </row>
    <row r="673" spans="1:16" s="35" customFormat="1" ht="56.25" hidden="1">
      <c r="A673" s="32"/>
      <c r="B673" s="168"/>
      <c r="C673" s="33"/>
      <c r="D673" s="34"/>
      <c r="E673" s="50" t="s">
        <v>391</v>
      </c>
      <c r="F673" s="68" t="s">
        <v>241</v>
      </c>
      <c r="G673" s="149" t="s">
        <v>239</v>
      </c>
      <c r="H673" s="85"/>
      <c r="I673" s="85"/>
      <c r="J673" s="45"/>
      <c r="K673" s="45"/>
      <c r="L673" s="102"/>
      <c r="M673" s="102"/>
      <c r="N673" s="102"/>
      <c r="O673" s="159"/>
      <c r="P673" s="32"/>
    </row>
    <row r="674" spans="1:16" s="35" customFormat="1" ht="56.25" hidden="1">
      <c r="A674" s="32"/>
      <c r="B674" s="168"/>
      <c r="C674" s="33"/>
      <c r="D674" s="34"/>
      <c r="E674" s="50" t="s">
        <v>392</v>
      </c>
      <c r="F674" s="68" t="s">
        <v>241</v>
      </c>
      <c r="G674" s="149" t="s">
        <v>239</v>
      </c>
      <c r="H674" s="85"/>
      <c r="I674" s="85"/>
      <c r="J674" s="45"/>
      <c r="K674" s="45"/>
      <c r="L674" s="102"/>
      <c r="M674" s="102"/>
      <c r="N674" s="102"/>
      <c r="O674" s="159"/>
      <c r="P674" s="32"/>
    </row>
    <row r="675" spans="1:16" s="35" customFormat="1" ht="56.25" hidden="1">
      <c r="A675" s="32"/>
      <c r="B675" s="168"/>
      <c r="C675" s="33"/>
      <c r="D675" s="34"/>
      <c r="E675" s="50" t="s">
        <v>393</v>
      </c>
      <c r="F675" s="68" t="s">
        <v>241</v>
      </c>
      <c r="G675" s="149" t="s">
        <v>239</v>
      </c>
      <c r="H675" s="85"/>
      <c r="I675" s="85"/>
      <c r="J675" s="45"/>
      <c r="K675" s="45"/>
      <c r="L675" s="102"/>
      <c r="M675" s="102"/>
      <c r="N675" s="102"/>
      <c r="O675" s="159"/>
      <c r="P675" s="32"/>
    </row>
    <row r="676" spans="1:16" s="35" customFormat="1" hidden="1">
      <c r="A676" s="32"/>
      <c r="B676" s="163" t="s">
        <v>103</v>
      </c>
      <c r="C676" s="33"/>
      <c r="D676" s="34"/>
      <c r="E676" s="50"/>
      <c r="F676" s="68"/>
      <c r="G676" s="149"/>
      <c r="H676" s="101" t="s">
        <v>75</v>
      </c>
      <c r="I676" s="101" t="s">
        <v>104</v>
      </c>
      <c r="J676" s="101" t="s">
        <v>647</v>
      </c>
      <c r="K676" s="101" t="s">
        <v>119</v>
      </c>
      <c r="L676" s="128">
        <v>153.6</v>
      </c>
      <c r="M676" s="128">
        <v>153.6</v>
      </c>
      <c r="N676" s="128">
        <v>153.6</v>
      </c>
      <c r="O676" s="165">
        <v>153.6</v>
      </c>
      <c r="P676" s="32"/>
    </row>
    <row r="677" spans="1:16" s="35" customFormat="1" hidden="1">
      <c r="A677" s="32"/>
      <c r="B677" s="163" t="s">
        <v>103</v>
      </c>
      <c r="C677" s="33"/>
      <c r="D677" s="34"/>
      <c r="E677" s="50"/>
      <c r="F677" s="68"/>
      <c r="G677" s="149"/>
      <c r="H677" s="101" t="s">
        <v>75</v>
      </c>
      <c r="I677" s="101" t="s">
        <v>104</v>
      </c>
      <c r="J677" s="101" t="s">
        <v>647</v>
      </c>
      <c r="K677" s="101" t="s">
        <v>120</v>
      </c>
      <c r="L677" s="128">
        <v>46.4</v>
      </c>
      <c r="M677" s="128">
        <v>153.6</v>
      </c>
      <c r="N677" s="128">
        <v>153.6</v>
      </c>
      <c r="O677" s="165">
        <v>153.6</v>
      </c>
      <c r="P677" s="32"/>
    </row>
    <row r="678" spans="1:16" s="35" customFormat="1" hidden="1">
      <c r="A678" s="32"/>
      <c r="B678" s="163" t="s">
        <v>108</v>
      </c>
      <c r="C678" s="8"/>
      <c r="D678" s="9"/>
      <c r="E678" s="52"/>
      <c r="F678" s="70"/>
      <c r="G678" s="70"/>
      <c r="H678" s="91" t="s">
        <v>75</v>
      </c>
      <c r="I678" s="91" t="s">
        <v>104</v>
      </c>
      <c r="J678" s="100" t="s">
        <v>387</v>
      </c>
      <c r="K678" s="93">
        <v>121</v>
      </c>
      <c r="L678" s="105">
        <v>356.7</v>
      </c>
      <c r="M678" s="105">
        <v>356.7</v>
      </c>
      <c r="N678" s="105">
        <v>0</v>
      </c>
      <c r="O678" s="161">
        <v>0</v>
      </c>
      <c r="P678" s="32"/>
    </row>
    <row r="679" spans="1:16" s="35" customFormat="1" hidden="1">
      <c r="A679" s="32"/>
      <c r="B679" s="163" t="s">
        <v>108</v>
      </c>
      <c r="C679" s="8"/>
      <c r="D679" s="9"/>
      <c r="E679" s="52"/>
      <c r="F679" s="70"/>
      <c r="G679" s="70"/>
      <c r="H679" s="91" t="s">
        <v>75</v>
      </c>
      <c r="I679" s="91" t="s">
        <v>104</v>
      </c>
      <c r="J679" s="100" t="s">
        <v>387</v>
      </c>
      <c r="K679" s="93">
        <v>129</v>
      </c>
      <c r="L679" s="105">
        <v>107.8</v>
      </c>
      <c r="M679" s="105">
        <v>107.8</v>
      </c>
      <c r="N679" s="105">
        <v>0</v>
      </c>
      <c r="O679" s="161">
        <v>0</v>
      </c>
      <c r="P679" s="32"/>
    </row>
    <row r="680" spans="1:16" s="35" customFormat="1" hidden="1">
      <c r="A680" s="32"/>
      <c r="B680" s="163" t="s">
        <v>108</v>
      </c>
      <c r="C680" s="8"/>
      <c r="D680" s="9"/>
      <c r="E680" s="52"/>
      <c r="F680" s="70"/>
      <c r="G680" s="70"/>
      <c r="H680" s="91" t="s">
        <v>75</v>
      </c>
      <c r="I680" s="91" t="s">
        <v>104</v>
      </c>
      <c r="J680" s="100" t="s">
        <v>388</v>
      </c>
      <c r="K680" s="93">
        <v>121</v>
      </c>
      <c r="L680" s="105">
        <v>555.70000000000005</v>
      </c>
      <c r="M680" s="105">
        <v>555.70000000000005</v>
      </c>
      <c r="N680" s="105">
        <v>0</v>
      </c>
      <c r="O680" s="161">
        <v>0</v>
      </c>
      <c r="P680" s="32"/>
    </row>
    <row r="681" spans="1:16" s="35" customFormat="1" hidden="1">
      <c r="A681" s="32"/>
      <c r="B681" s="163" t="s">
        <v>108</v>
      </c>
      <c r="C681" s="8"/>
      <c r="D681" s="9"/>
      <c r="E681" s="52"/>
      <c r="F681" s="70"/>
      <c r="G681" s="70"/>
      <c r="H681" s="91" t="s">
        <v>75</v>
      </c>
      <c r="I681" s="91" t="s">
        <v>104</v>
      </c>
      <c r="J681" s="100" t="s">
        <v>388</v>
      </c>
      <c r="K681" s="93">
        <v>129</v>
      </c>
      <c r="L681" s="105">
        <v>166.8</v>
      </c>
      <c r="M681" s="105">
        <v>166.8</v>
      </c>
      <c r="N681" s="105">
        <v>0</v>
      </c>
      <c r="O681" s="161">
        <v>0</v>
      </c>
      <c r="P681" s="32"/>
    </row>
    <row r="682" spans="1:16" s="35" customFormat="1" hidden="1">
      <c r="A682" s="32"/>
      <c r="B682" s="163" t="s">
        <v>108</v>
      </c>
      <c r="C682" s="8"/>
      <c r="D682" s="9"/>
      <c r="E682" s="52"/>
      <c r="F682" s="70"/>
      <c r="G682" s="70"/>
      <c r="H682" s="91" t="s">
        <v>75</v>
      </c>
      <c r="I682" s="91" t="s">
        <v>104</v>
      </c>
      <c r="J682" s="100" t="s">
        <v>387</v>
      </c>
      <c r="K682" s="93">
        <v>122</v>
      </c>
      <c r="L682" s="105">
        <v>3</v>
      </c>
      <c r="M682" s="105">
        <v>3</v>
      </c>
      <c r="N682" s="105">
        <v>0</v>
      </c>
      <c r="O682" s="161">
        <v>0</v>
      </c>
      <c r="P682" s="32"/>
    </row>
    <row r="683" spans="1:16" hidden="1">
      <c r="A683" s="7"/>
      <c r="B683" s="459" t="s">
        <v>149</v>
      </c>
      <c r="C683" s="479"/>
      <c r="D683" s="479"/>
      <c r="E683" s="479"/>
      <c r="F683" s="479"/>
      <c r="G683" s="479"/>
      <c r="H683" s="479"/>
      <c r="I683" s="479"/>
      <c r="J683" s="479"/>
      <c r="K683" s="479"/>
      <c r="L683" s="109">
        <f>L684+L689+L697+L720+L725+L729</f>
        <v>46205.500000000007</v>
      </c>
      <c r="M683" s="109">
        <f>M684+M689+M697+M720+M725+M729</f>
        <v>45207.299999999996</v>
      </c>
      <c r="N683" s="109">
        <f>N684+N689+N697+N720+N725+N729</f>
        <v>43947.799999999988</v>
      </c>
      <c r="O683" s="155">
        <f>O684+O689+O697+O720+O725+O729</f>
        <v>42405.3</v>
      </c>
      <c r="P683" s="7"/>
    </row>
    <row r="684" spans="1:16" ht="101.25" hidden="1">
      <c r="A684" s="7"/>
      <c r="B684" s="167"/>
      <c r="C684" s="27">
        <v>302000003</v>
      </c>
      <c r="D684" s="28" t="s">
        <v>30</v>
      </c>
      <c r="E684" s="53"/>
      <c r="F684" s="71"/>
      <c r="G684" s="71"/>
      <c r="H684" s="89"/>
      <c r="I684" s="89"/>
      <c r="J684" s="88"/>
      <c r="K684" s="88"/>
      <c r="L684" s="104">
        <f>L688</f>
        <v>4966.6000000000004</v>
      </c>
      <c r="M684" s="104">
        <f>M688</f>
        <v>2209.9</v>
      </c>
      <c r="N684" s="104">
        <f>N688</f>
        <v>2209.9</v>
      </c>
      <c r="O684" s="157">
        <f>O688</f>
        <v>2209.9</v>
      </c>
      <c r="P684" s="7"/>
    </row>
    <row r="685" spans="1:16" ht="67.5" hidden="1">
      <c r="A685" s="7"/>
      <c r="B685" s="168"/>
      <c r="C685" s="33"/>
      <c r="D685" s="34"/>
      <c r="E685" s="50" t="s">
        <v>561</v>
      </c>
      <c r="F685" s="68" t="s">
        <v>244</v>
      </c>
      <c r="G685" s="68" t="s">
        <v>562</v>
      </c>
      <c r="H685" s="85"/>
      <c r="I685" s="85"/>
      <c r="J685" s="45"/>
      <c r="K685" s="45"/>
      <c r="L685" s="102"/>
      <c r="M685" s="102"/>
      <c r="N685" s="102"/>
      <c r="O685" s="159"/>
      <c r="P685" s="7"/>
    </row>
    <row r="686" spans="1:16" ht="78.75" hidden="1">
      <c r="A686" s="7"/>
      <c r="B686" s="168"/>
      <c r="C686" s="33"/>
      <c r="D686" s="34"/>
      <c r="E686" s="50" t="s">
        <v>563</v>
      </c>
      <c r="F686" s="68" t="s">
        <v>244</v>
      </c>
      <c r="G686" s="68" t="s">
        <v>564</v>
      </c>
      <c r="H686" s="85"/>
      <c r="I686" s="85"/>
      <c r="J686" s="45"/>
      <c r="K686" s="45"/>
      <c r="L686" s="102"/>
      <c r="M686" s="102"/>
      <c r="N686" s="102"/>
      <c r="O686" s="159"/>
      <c r="P686" s="7"/>
    </row>
    <row r="687" spans="1:16" s="36" customFormat="1" ht="67.5" hidden="1">
      <c r="A687" s="7"/>
      <c r="B687" s="168"/>
      <c r="C687" s="33"/>
      <c r="D687" s="34"/>
      <c r="E687" s="50" t="s">
        <v>565</v>
      </c>
      <c r="F687" s="68" t="s">
        <v>244</v>
      </c>
      <c r="G687" s="72" t="s">
        <v>566</v>
      </c>
      <c r="H687" s="85"/>
      <c r="I687" s="85"/>
      <c r="J687" s="45"/>
      <c r="K687" s="45"/>
      <c r="L687" s="102"/>
      <c r="M687" s="102"/>
      <c r="N687" s="102"/>
      <c r="O687" s="159"/>
      <c r="P687" s="7"/>
    </row>
    <row r="688" spans="1:16">
      <c r="A688" s="7"/>
      <c r="B688" s="163" t="s">
        <v>82</v>
      </c>
      <c r="C688" s="8"/>
      <c r="D688" s="9"/>
      <c r="E688" s="58"/>
      <c r="F688" s="78"/>
      <c r="G688" s="78"/>
      <c r="H688" s="86" t="s">
        <v>81</v>
      </c>
      <c r="I688" s="86" t="s">
        <v>75</v>
      </c>
      <c r="J688" s="87" t="s">
        <v>137</v>
      </c>
      <c r="K688" s="87" t="s">
        <v>138</v>
      </c>
      <c r="L688" s="103">
        <v>4966.6000000000004</v>
      </c>
      <c r="M688" s="103">
        <v>2209.9</v>
      </c>
      <c r="N688" s="103">
        <v>2209.9</v>
      </c>
      <c r="O688" s="164">
        <v>2209.9</v>
      </c>
      <c r="P688" s="7"/>
    </row>
    <row r="689" spans="1:16" ht="78.75" hidden="1">
      <c r="A689" s="7"/>
      <c r="B689" s="167"/>
      <c r="C689" s="27">
        <v>302000004</v>
      </c>
      <c r="D689" s="28" t="s">
        <v>29</v>
      </c>
      <c r="E689" s="53"/>
      <c r="F689" s="71"/>
      <c r="G689" s="71"/>
      <c r="H689" s="89"/>
      <c r="I689" s="89"/>
      <c r="J689" s="88"/>
      <c r="K689" s="88"/>
      <c r="L689" s="104">
        <f>L696</f>
        <v>28.2</v>
      </c>
      <c r="M689" s="104">
        <f>M696</f>
        <v>29.3</v>
      </c>
      <c r="N689" s="104">
        <f>N696</f>
        <v>29.3</v>
      </c>
      <c r="O689" s="157">
        <f>O696</f>
        <v>29.3</v>
      </c>
      <c r="P689" s="7"/>
    </row>
    <row r="690" spans="1:16" s="36" customFormat="1" ht="45" hidden="1">
      <c r="A690" s="7"/>
      <c r="B690" s="168"/>
      <c r="C690" s="33"/>
      <c r="D690" s="34"/>
      <c r="E690" s="50" t="s">
        <v>567</v>
      </c>
      <c r="F690" s="68"/>
      <c r="G690" s="68" t="s">
        <v>570</v>
      </c>
      <c r="H690" s="85"/>
      <c r="I690" s="85"/>
      <c r="J690" s="45"/>
      <c r="K690" s="45"/>
      <c r="L690" s="102"/>
      <c r="M690" s="102"/>
      <c r="N690" s="102"/>
      <c r="O690" s="159"/>
      <c r="P690" s="7"/>
    </row>
    <row r="691" spans="1:16" s="36" customFormat="1" ht="45" hidden="1">
      <c r="A691" s="7"/>
      <c r="B691" s="168"/>
      <c r="C691" s="33"/>
      <c r="D691" s="34"/>
      <c r="E691" s="50" t="s">
        <v>568</v>
      </c>
      <c r="F691" s="68"/>
      <c r="G691" s="68" t="s">
        <v>569</v>
      </c>
      <c r="H691" s="85"/>
      <c r="I691" s="85"/>
      <c r="J691" s="45"/>
      <c r="K691" s="45"/>
      <c r="L691" s="102"/>
      <c r="M691" s="102"/>
      <c r="N691" s="102"/>
      <c r="O691" s="159"/>
      <c r="P691" s="7"/>
    </row>
    <row r="692" spans="1:16" s="36" customFormat="1" ht="45" hidden="1">
      <c r="A692" s="7"/>
      <c r="B692" s="168"/>
      <c r="C692" s="33"/>
      <c r="D692" s="34"/>
      <c r="E692" s="50" t="s">
        <v>571</v>
      </c>
      <c r="F692" s="68"/>
      <c r="G692" s="68" t="s">
        <v>572</v>
      </c>
      <c r="H692" s="85"/>
      <c r="I692" s="85"/>
      <c r="J692" s="45"/>
      <c r="K692" s="45"/>
      <c r="L692" s="102"/>
      <c r="M692" s="102"/>
      <c r="N692" s="102"/>
      <c r="O692" s="159"/>
      <c r="P692" s="7"/>
    </row>
    <row r="693" spans="1:16" s="36" customFormat="1" ht="45" hidden="1">
      <c r="A693" s="7"/>
      <c r="B693" s="168"/>
      <c r="C693" s="33"/>
      <c r="D693" s="34"/>
      <c r="E693" s="50" t="s">
        <v>573</v>
      </c>
      <c r="F693" s="68"/>
      <c r="G693" s="68" t="s">
        <v>574</v>
      </c>
      <c r="H693" s="85"/>
      <c r="I693" s="85"/>
      <c r="J693" s="45"/>
      <c r="K693" s="45"/>
      <c r="L693" s="102"/>
      <c r="M693" s="102"/>
      <c r="N693" s="102"/>
      <c r="O693" s="159"/>
      <c r="P693" s="7"/>
    </row>
    <row r="694" spans="1:16" s="36" customFormat="1" ht="45" hidden="1">
      <c r="A694" s="7"/>
      <c r="B694" s="168"/>
      <c r="C694" s="33"/>
      <c r="D694" s="34"/>
      <c r="E694" s="50" t="s">
        <v>575</v>
      </c>
      <c r="F694" s="68"/>
      <c r="G694" s="68" t="s">
        <v>576</v>
      </c>
      <c r="H694" s="85"/>
      <c r="I694" s="85"/>
      <c r="J694" s="45"/>
      <c r="K694" s="45"/>
      <c r="L694" s="102"/>
      <c r="M694" s="102"/>
      <c r="N694" s="102"/>
      <c r="O694" s="159"/>
      <c r="P694" s="7"/>
    </row>
    <row r="695" spans="1:16" s="36" customFormat="1" ht="45" hidden="1">
      <c r="A695" s="7"/>
      <c r="B695" s="168"/>
      <c r="C695" s="33"/>
      <c r="D695" s="34"/>
      <c r="E695" s="50" t="s">
        <v>577</v>
      </c>
      <c r="F695" s="68"/>
      <c r="G695" s="68" t="s">
        <v>578</v>
      </c>
      <c r="H695" s="85"/>
      <c r="I695" s="85"/>
      <c r="J695" s="45"/>
      <c r="K695" s="45"/>
      <c r="L695" s="102"/>
      <c r="M695" s="102"/>
      <c r="N695" s="102"/>
      <c r="O695" s="159"/>
      <c r="P695" s="7"/>
    </row>
    <row r="696" spans="1:16">
      <c r="A696" s="7"/>
      <c r="B696" s="163" t="s">
        <v>82</v>
      </c>
      <c r="C696" s="8"/>
      <c r="D696" s="9"/>
      <c r="E696" s="52"/>
      <c r="F696" s="70"/>
      <c r="G696" s="70"/>
      <c r="H696" s="86" t="s">
        <v>81</v>
      </c>
      <c r="I696" s="86" t="s">
        <v>75</v>
      </c>
      <c r="J696" s="87" t="s">
        <v>137</v>
      </c>
      <c r="K696" s="87" t="s">
        <v>138</v>
      </c>
      <c r="L696" s="103">
        <v>28.2</v>
      </c>
      <c r="M696" s="103">
        <v>29.3</v>
      </c>
      <c r="N696" s="103">
        <v>29.3</v>
      </c>
      <c r="O696" s="164">
        <v>29.3</v>
      </c>
      <c r="P696" s="7"/>
    </row>
    <row r="697" spans="1:16" ht="191.25" hidden="1">
      <c r="A697" s="7"/>
      <c r="B697" s="167"/>
      <c r="C697" s="27">
        <v>302000008</v>
      </c>
      <c r="D697" s="28" t="s">
        <v>28</v>
      </c>
      <c r="E697" s="53"/>
      <c r="F697" s="71"/>
      <c r="G697" s="71"/>
      <c r="H697" s="89"/>
      <c r="I697" s="89"/>
      <c r="J697" s="88"/>
      <c r="K697" s="88"/>
      <c r="L697" s="104">
        <f>L705+L706+L707+L708+L709+L710+L711+L712+L713+L714+L715+L716+L717+L718+L719</f>
        <v>32311.300000000003</v>
      </c>
      <c r="M697" s="104">
        <f>M705+M706+M707+M708+M709+M710+M711+M712+M713+M714+M715+M716+M717+M718+M719</f>
        <v>41268.1</v>
      </c>
      <c r="N697" s="104">
        <f>N705+N706+N707+N708+N709+N710+N711+N712+N713+N714+N715+N716+N717+N718+N719</f>
        <v>40008.599999999991</v>
      </c>
      <c r="O697" s="157">
        <f>O705+O706+O707+O708+O709+O710+O711+O712+O713+O714+O715+O716+O717+O718+O719</f>
        <v>40166.100000000006</v>
      </c>
      <c r="P697" s="7"/>
    </row>
    <row r="698" spans="1:16" s="36" customFormat="1" ht="90" hidden="1">
      <c r="A698" s="7"/>
      <c r="B698" s="168"/>
      <c r="C698" s="33"/>
      <c r="D698" s="34"/>
      <c r="E698" s="51" t="s">
        <v>340</v>
      </c>
      <c r="F698" s="69" t="s">
        <v>163</v>
      </c>
      <c r="G698" s="69" t="s">
        <v>341</v>
      </c>
      <c r="H698" s="85"/>
      <c r="I698" s="85"/>
      <c r="J698" s="45"/>
      <c r="K698" s="45"/>
      <c r="L698" s="102"/>
      <c r="M698" s="102"/>
      <c r="N698" s="102"/>
      <c r="O698" s="159"/>
      <c r="P698" s="7"/>
    </row>
    <row r="699" spans="1:16" s="36" customFormat="1" ht="78.75" hidden="1">
      <c r="A699" s="7"/>
      <c r="B699" s="168"/>
      <c r="C699" s="33"/>
      <c r="D699" s="34"/>
      <c r="E699" s="51" t="s">
        <v>305</v>
      </c>
      <c r="F699" s="69" t="s">
        <v>252</v>
      </c>
      <c r="G699" s="69" t="s">
        <v>306</v>
      </c>
      <c r="H699" s="85"/>
      <c r="I699" s="85"/>
      <c r="J699" s="45"/>
      <c r="K699" s="45"/>
      <c r="L699" s="102"/>
      <c r="M699" s="102"/>
      <c r="N699" s="102"/>
      <c r="O699" s="159"/>
      <c r="P699" s="7"/>
    </row>
    <row r="700" spans="1:16" s="36" customFormat="1" ht="90" hidden="1">
      <c r="A700" s="7"/>
      <c r="B700" s="168"/>
      <c r="C700" s="33"/>
      <c r="D700" s="34"/>
      <c r="E700" s="51" t="s">
        <v>208</v>
      </c>
      <c r="F700" s="69" t="s">
        <v>163</v>
      </c>
      <c r="G700" s="69" t="s">
        <v>207</v>
      </c>
      <c r="H700" s="85"/>
      <c r="I700" s="85"/>
      <c r="J700" s="45"/>
      <c r="K700" s="45"/>
      <c r="L700" s="102"/>
      <c r="M700" s="102"/>
      <c r="N700" s="102"/>
      <c r="O700" s="159"/>
      <c r="P700" s="7"/>
    </row>
    <row r="701" spans="1:16" s="36" customFormat="1" ht="45" hidden="1">
      <c r="A701" s="7"/>
      <c r="B701" s="168"/>
      <c r="C701" s="33"/>
      <c r="D701" s="34"/>
      <c r="E701" s="50" t="s">
        <v>555</v>
      </c>
      <c r="F701" s="68" t="s">
        <v>152</v>
      </c>
      <c r="G701" s="68" t="s">
        <v>556</v>
      </c>
      <c r="H701" s="85"/>
      <c r="I701" s="85"/>
      <c r="J701" s="45"/>
      <c r="K701" s="45"/>
      <c r="L701" s="102"/>
      <c r="M701" s="102"/>
      <c r="N701" s="102"/>
      <c r="O701" s="159"/>
      <c r="P701" s="7"/>
    </row>
    <row r="702" spans="1:16" s="36" customFormat="1" ht="56.25" hidden="1">
      <c r="A702" s="7"/>
      <c r="B702" s="168"/>
      <c r="C702" s="33"/>
      <c r="D702" s="34"/>
      <c r="E702" s="54" t="s">
        <v>242</v>
      </c>
      <c r="F702" s="67" t="s">
        <v>152</v>
      </c>
      <c r="G702" s="67" t="s">
        <v>243</v>
      </c>
      <c r="H702" s="85"/>
      <c r="I702" s="85"/>
      <c r="J702" s="45"/>
      <c r="K702" s="45"/>
      <c r="L702" s="102"/>
      <c r="M702" s="102"/>
      <c r="N702" s="102"/>
      <c r="O702" s="159"/>
      <c r="P702" s="7"/>
    </row>
    <row r="703" spans="1:16" s="36" customFormat="1" ht="67.5" hidden="1">
      <c r="A703" s="7"/>
      <c r="B703" s="168"/>
      <c r="C703" s="33"/>
      <c r="D703" s="34"/>
      <c r="E703" s="54" t="s">
        <v>175</v>
      </c>
      <c r="F703" s="67" t="s">
        <v>152</v>
      </c>
      <c r="G703" s="67" t="s">
        <v>176</v>
      </c>
      <c r="H703" s="85"/>
      <c r="I703" s="85"/>
      <c r="J703" s="45"/>
      <c r="K703" s="45"/>
      <c r="L703" s="102"/>
      <c r="M703" s="102"/>
      <c r="N703" s="102"/>
      <c r="O703" s="159"/>
      <c r="P703" s="7"/>
    </row>
    <row r="704" spans="1:16" ht="56.25" hidden="1">
      <c r="A704" s="7"/>
      <c r="B704" s="168"/>
      <c r="C704" s="33"/>
      <c r="D704" s="34"/>
      <c r="E704" s="56" t="s">
        <v>209</v>
      </c>
      <c r="F704" s="68" t="s">
        <v>252</v>
      </c>
      <c r="G704" s="68" t="s">
        <v>210</v>
      </c>
      <c r="H704" s="85"/>
      <c r="I704" s="85"/>
      <c r="J704" s="45"/>
      <c r="K704" s="45"/>
      <c r="L704" s="102"/>
      <c r="M704" s="102"/>
      <c r="N704" s="102"/>
      <c r="O704" s="159"/>
      <c r="P704" s="7"/>
    </row>
    <row r="705" spans="1:16">
      <c r="A705" s="7"/>
      <c r="B705" s="163" t="s">
        <v>82</v>
      </c>
      <c r="C705" s="8"/>
      <c r="D705" s="9"/>
      <c r="E705" s="52"/>
      <c r="F705" s="70"/>
      <c r="G705" s="70"/>
      <c r="H705" s="94" t="s">
        <v>75</v>
      </c>
      <c r="I705" s="95" t="s">
        <v>81</v>
      </c>
      <c r="J705" s="92" t="s">
        <v>557</v>
      </c>
      <c r="K705" s="97">
        <v>111</v>
      </c>
      <c r="L705" s="105">
        <v>7972.3</v>
      </c>
      <c r="M705" s="105">
        <v>9193.2000000000007</v>
      </c>
      <c r="N705" s="105">
        <v>9193.2000000000007</v>
      </c>
      <c r="O705" s="161">
        <v>9193.2000000000007</v>
      </c>
      <c r="P705" s="7"/>
    </row>
    <row r="706" spans="1:16">
      <c r="A706" s="7"/>
      <c r="B706" s="163" t="s">
        <v>82</v>
      </c>
      <c r="C706" s="8"/>
      <c r="D706" s="9"/>
      <c r="E706" s="52"/>
      <c r="F706" s="70"/>
      <c r="G706" s="70"/>
      <c r="H706" s="94" t="s">
        <v>75</v>
      </c>
      <c r="I706" s="95" t="s">
        <v>81</v>
      </c>
      <c r="J706" s="92" t="s">
        <v>557</v>
      </c>
      <c r="K706" s="97">
        <v>119</v>
      </c>
      <c r="L706" s="105">
        <v>2407.6999999999998</v>
      </c>
      <c r="M706" s="105">
        <v>2776.3</v>
      </c>
      <c r="N706" s="105">
        <v>2776.3</v>
      </c>
      <c r="O706" s="161">
        <v>2776.3</v>
      </c>
      <c r="P706" s="7"/>
    </row>
    <row r="707" spans="1:16">
      <c r="A707" s="7"/>
      <c r="B707" s="163" t="s">
        <v>82</v>
      </c>
      <c r="C707" s="8"/>
      <c r="D707" s="9"/>
      <c r="E707" s="52"/>
      <c r="F707" s="70"/>
      <c r="G707" s="70"/>
      <c r="H707" s="94" t="s">
        <v>75</v>
      </c>
      <c r="I707" s="95" t="s">
        <v>81</v>
      </c>
      <c r="J707" s="92" t="s">
        <v>557</v>
      </c>
      <c r="K707" s="97">
        <v>242</v>
      </c>
      <c r="L707" s="105">
        <v>628</v>
      </c>
      <c r="M707" s="105">
        <v>469.1</v>
      </c>
      <c r="N707" s="105">
        <v>397.8</v>
      </c>
      <c r="O707" s="161">
        <v>397.8</v>
      </c>
      <c r="P707" s="7"/>
    </row>
    <row r="708" spans="1:16">
      <c r="A708" s="7"/>
      <c r="B708" s="163" t="s">
        <v>82</v>
      </c>
      <c r="C708" s="8"/>
      <c r="D708" s="9"/>
      <c r="E708" s="52"/>
      <c r="F708" s="70"/>
      <c r="G708" s="70"/>
      <c r="H708" s="94" t="s">
        <v>75</v>
      </c>
      <c r="I708" s="95" t="s">
        <v>81</v>
      </c>
      <c r="J708" s="92" t="s">
        <v>557</v>
      </c>
      <c r="K708" s="97">
        <v>112</v>
      </c>
      <c r="L708" s="105">
        <v>0.7</v>
      </c>
      <c r="M708" s="105">
        <v>34.200000000000003</v>
      </c>
      <c r="N708" s="105">
        <v>34.200000000000003</v>
      </c>
      <c r="O708" s="161">
        <v>34.200000000000003</v>
      </c>
      <c r="P708" s="7"/>
    </row>
    <row r="709" spans="1:16">
      <c r="A709" s="7"/>
      <c r="B709" s="163" t="s">
        <v>82</v>
      </c>
      <c r="C709" s="8"/>
      <c r="D709" s="9"/>
      <c r="E709" s="52"/>
      <c r="F709" s="70"/>
      <c r="G709" s="70"/>
      <c r="H709" s="94" t="s">
        <v>75</v>
      </c>
      <c r="I709" s="95" t="s">
        <v>81</v>
      </c>
      <c r="J709" s="92" t="s">
        <v>557</v>
      </c>
      <c r="K709" s="97">
        <v>244</v>
      </c>
      <c r="L709" s="105">
        <v>240.1</v>
      </c>
      <c r="M709" s="105">
        <v>445.5</v>
      </c>
      <c r="N709" s="105">
        <v>433.9</v>
      </c>
      <c r="O709" s="161">
        <v>433.9</v>
      </c>
      <c r="P709" s="7"/>
    </row>
    <row r="710" spans="1:16">
      <c r="A710" s="7"/>
      <c r="B710" s="163" t="s">
        <v>82</v>
      </c>
      <c r="C710" s="8"/>
      <c r="D710" s="9"/>
      <c r="E710" s="52"/>
      <c r="F710" s="70"/>
      <c r="G710" s="70"/>
      <c r="H710" s="94" t="s">
        <v>75</v>
      </c>
      <c r="I710" s="95" t="s">
        <v>81</v>
      </c>
      <c r="J710" s="92" t="s">
        <v>558</v>
      </c>
      <c r="K710" s="97">
        <v>242</v>
      </c>
      <c r="L710" s="105">
        <v>3.4</v>
      </c>
      <c r="M710" s="105">
        <v>0</v>
      </c>
      <c r="N710" s="105">
        <v>0</v>
      </c>
      <c r="O710" s="161">
        <v>0</v>
      </c>
      <c r="P710" s="7"/>
    </row>
    <row r="711" spans="1:16">
      <c r="A711" s="7"/>
      <c r="B711" s="163" t="s">
        <v>82</v>
      </c>
      <c r="C711" s="8"/>
      <c r="D711" s="9"/>
      <c r="E711" s="52"/>
      <c r="F711" s="70"/>
      <c r="G711" s="70"/>
      <c r="H711" s="94" t="s">
        <v>75</v>
      </c>
      <c r="I711" s="95" t="s">
        <v>81</v>
      </c>
      <c r="J711" s="92" t="s">
        <v>557</v>
      </c>
      <c r="K711" s="97">
        <v>853</v>
      </c>
      <c r="L711" s="105">
        <v>40</v>
      </c>
      <c r="M711" s="105">
        <v>23.9</v>
      </c>
      <c r="N711" s="105">
        <v>23.9</v>
      </c>
      <c r="O711" s="161">
        <v>23.9</v>
      </c>
      <c r="P711" s="7"/>
    </row>
    <row r="712" spans="1:16">
      <c r="A712" s="7"/>
      <c r="B712" s="163" t="s">
        <v>82</v>
      </c>
      <c r="C712" s="8"/>
      <c r="D712" s="9"/>
      <c r="E712" s="52"/>
      <c r="F712" s="70"/>
      <c r="G712" s="70"/>
      <c r="H712" s="94" t="s">
        <v>75</v>
      </c>
      <c r="I712" s="95" t="s">
        <v>81</v>
      </c>
      <c r="J712" s="92" t="s">
        <v>558</v>
      </c>
      <c r="K712" s="97">
        <v>611</v>
      </c>
      <c r="L712" s="105">
        <v>278.2</v>
      </c>
      <c r="M712" s="105">
        <v>0</v>
      </c>
      <c r="N712" s="105">
        <v>0</v>
      </c>
      <c r="O712" s="161">
        <v>0</v>
      </c>
      <c r="P712" s="7"/>
    </row>
    <row r="713" spans="1:16">
      <c r="A713" s="7"/>
      <c r="B713" s="163" t="s">
        <v>82</v>
      </c>
      <c r="C713" s="8"/>
      <c r="D713" s="9"/>
      <c r="E713" s="52"/>
      <c r="F713" s="70"/>
      <c r="G713" s="70"/>
      <c r="H713" s="94" t="s">
        <v>75</v>
      </c>
      <c r="I713" s="95" t="s">
        <v>81</v>
      </c>
      <c r="J713" s="92" t="s">
        <v>559</v>
      </c>
      <c r="K713" s="97">
        <v>612</v>
      </c>
      <c r="L713" s="105">
        <v>634.29999999999995</v>
      </c>
      <c r="M713" s="105">
        <v>0</v>
      </c>
      <c r="N713" s="105">
        <v>0</v>
      </c>
      <c r="O713" s="161">
        <v>0</v>
      </c>
      <c r="P713" s="7"/>
    </row>
    <row r="714" spans="1:16">
      <c r="A714" s="7"/>
      <c r="B714" s="163" t="s">
        <v>82</v>
      </c>
      <c r="C714" s="8"/>
      <c r="D714" s="9"/>
      <c r="E714" s="52"/>
      <c r="F714" s="70"/>
      <c r="G714" s="70"/>
      <c r="H714" s="94" t="s">
        <v>75</v>
      </c>
      <c r="I714" s="95" t="s">
        <v>81</v>
      </c>
      <c r="J714" s="92" t="s">
        <v>557</v>
      </c>
      <c r="K714" s="97">
        <v>611</v>
      </c>
      <c r="L714" s="105">
        <v>17148.400000000001</v>
      </c>
      <c r="M714" s="105">
        <v>22446.5</v>
      </c>
      <c r="N714" s="105">
        <v>22498.1</v>
      </c>
      <c r="O714" s="161">
        <v>22652.5</v>
      </c>
      <c r="P714" s="7"/>
    </row>
    <row r="715" spans="1:16" hidden="1">
      <c r="A715" s="7"/>
      <c r="B715" s="163" t="s">
        <v>115</v>
      </c>
      <c r="C715" s="8"/>
      <c r="D715" s="9"/>
      <c r="E715" s="52"/>
      <c r="F715" s="70"/>
      <c r="G715" s="70"/>
      <c r="H715" s="91" t="s">
        <v>96</v>
      </c>
      <c r="I715" s="95" t="s">
        <v>75</v>
      </c>
      <c r="J715" s="92" t="s">
        <v>299</v>
      </c>
      <c r="K715" s="95" t="s">
        <v>112</v>
      </c>
      <c r="L715" s="105">
        <v>2931.5</v>
      </c>
      <c r="M715" s="185">
        <v>4668.3</v>
      </c>
      <c r="N715" s="105">
        <v>4634</v>
      </c>
      <c r="O715" s="161">
        <v>4636.3999999999996</v>
      </c>
      <c r="P715" s="7"/>
    </row>
    <row r="716" spans="1:16" hidden="1">
      <c r="A716" s="7"/>
      <c r="B716" s="163" t="s">
        <v>115</v>
      </c>
      <c r="C716" s="8"/>
      <c r="D716" s="9"/>
      <c r="E716" s="52"/>
      <c r="F716" s="70"/>
      <c r="G716" s="70"/>
      <c r="H716" s="91" t="s">
        <v>96</v>
      </c>
      <c r="I716" s="95" t="s">
        <v>75</v>
      </c>
      <c r="J716" s="92" t="s">
        <v>313</v>
      </c>
      <c r="K716" s="95" t="s">
        <v>113</v>
      </c>
      <c r="L716" s="105">
        <v>0</v>
      </c>
      <c r="M716" s="185">
        <v>728.9</v>
      </c>
      <c r="N716" s="105">
        <v>0</v>
      </c>
      <c r="O716" s="161">
        <v>0</v>
      </c>
      <c r="P716" s="7"/>
    </row>
    <row r="717" spans="1:16" hidden="1">
      <c r="A717" s="7"/>
      <c r="B717" s="163" t="s">
        <v>115</v>
      </c>
      <c r="C717" s="8"/>
      <c r="D717" s="9"/>
      <c r="E717" s="52"/>
      <c r="F717" s="70"/>
      <c r="G717" s="70"/>
      <c r="H717" s="91" t="s">
        <v>96</v>
      </c>
      <c r="I717" s="95" t="s">
        <v>75</v>
      </c>
      <c r="J717" s="92" t="s">
        <v>314</v>
      </c>
      <c r="K717" s="95" t="s">
        <v>113</v>
      </c>
      <c r="L717" s="108">
        <v>0</v>
      </c>
      <c r="M717" s="187">
        <v>465.6</v>
      </c>
      <c r="N717" s="108">
        <v>0</v>
      </c>
      <c r="O717" s="162">
        <v>0</v>
      </c>
      <c r="P717" s="7"/>
    </row>
    <row r="718" spans="1:16" hidden="1">
      <c r="A718" s="7"/>
      <c r="B718" s="163" t="s">
        <v>115</v>
      </c>
      <c r="C718" s="8"/>
      <c r="D718" s="9"/>
      <c r="E718" s="52"/>
      <c r="F718" s="70"/>
      <c r="G718" s="70"/>
      <c r="H718" s="91" t="s">
        <v>96</v>
      </c>
      <c r="I718" s="95" t="s">
        <v>75</v>
      </c>
      <c r="J718" s="92" t="s">
        <v>302</v>
      </c>
      <c r="K718" s="95" t="s">
        <v>113</v>
      </c>
      <c r="L718" s="108">
        <v>14</v>
      </c>
      <c r="M718" s="187">
        <v>16.600000000000001</v>
      </c>
      <c r="N718" s="187">
        <v>17.2</v>
      </c>
      <c r="O718" s="188">
        <v>17.899999999999999</v>
      </c>
      <c r="P718" s="7"/>
    </row>
    <row r="719" spans="1:16" hidden="1">
      <c r="A719" s="7"/>
      <c r="B719" s="163" t="s">
        <v>115</v>
      </c>
      <c r="C719" s="8"/>
      <c r="D719" s="9"/>
      <c r="E719" s="52"/>
      <c r="F719" s="70"/>
      <c r="G719" s="70"/>
      <c r="H719" s="91" t="s">
        <v>96</v>
      </c>
      <c r="I719" s="95" t="s">
        <v>75</v>
      </c>
      <c r="J719" s="92" t="s">
        <v>339</v>
      </c>
      <c r="K719" s="95" t="s">
        <v>112</v>
      </c>
      <c r="L719" s="108">
        <v>12.7</v>
      </c>
      <c r="M719" s="108">
        <v>0</v>
      </c>
      <c r="N719" s="108">
        <v>0</v>
      </c>
      <c r="O719" s="162">
        <v>0</v>
      </c>
      <c r="P719" s="7"/>
    </row>
    <row r="720" spans="1:16" s="35" customFormat="1" ht="78.75" hidden="1">
      <c r="A720" s="32"/>
      <c r="B720" s="167"/>
      <c r="C720" s="27">
        <v>302000011</v>
      </c>
      <c r="D720" s="28" t="s">
        <v>27</v>
      </c>
      <c r="E720" s="53"/>
      <c r="F720" s="71"/>
      <c r="G720" s="71"/>
      <c r="H720" s="89"/>
      <c r="I720" s="89"/>
      <c r="J720" s="88"/>
      <c r="K720" s="88"/>
      <c r="L720" s="104">
        <f>L722+L723+L724</f>
        <v>7962.7999999999993</v>
      </c>
      <c r="M720" s="104">
        <f>M722+M723+M724</f>
        <v>0</v>
      </c>
      <c r="N720" s="104">
        <f>N722+N723+N724</f>
        <v>0</v>
      </c>
      <c r="O720" s="157">
        <f>O722+O723+O724</f>
        <v>0</v>
      </c>
      <c r="P720" s="32"/>
    </row>
    <row r="721" spans="1:16" s="37" customFormat="1" ht="67.5" hidden="1">
      <c r="A721" s="32"/>
      <c r="B721" s="168"/>
      <c r="C721" s="33"/>
      <c r="D721" s="34"/>
      <c r="E721" s="50" t="s">
        <v>245</v>
      </c>
      <c r="F721" s="68" t="s">
        <v>252</v>
      </c>
      <c r="G721" s="68" t="s">
        <v>240</v>
      </c>
      <c r="H721" s="85"/>
      <c r="I721" s="85"/>
      <c r="J721" s="45"/>
      <c r="K721" s="45"/>
      <c r="L721" s="102"/>
      <c r="M721" s="102"/>
      <c r="N721" s="102"/>
      <c r="O721" s="159"/>
      <c r="P721" s="32"/>
    </row>
    <row r="722" spans="1:16">
      <c r="A722" s="7"/>
      <c r="B722" s="163" t="s">
        <v>82</v>
      </c>
      <c r="C722" s="8"/>
      <c r="D722" s="9"/>
      <c r="E722" s="52"/>
      <c r="F722" s="70"/>
      <c r="G722" s="70"/>
      <c r="H722" s="86" t="s">
        <v>84</v>
      </c>
      <c r="I722" s="86" t="s">
        <v>76</v>
      </c>
      <c r="J722" s="87" t="s">
        <v>131</v>
      </c>
      <c r="K722" s="87" t="s">
        <v>130</v>
      </c>
      <c r="L722" s="103">
        <v>5000</v>
      </c>
      <c r="M722" s="103">
        <v>0</v>
      </c>
      <c r="N722" s="103">
        <v>0</v>
      </c>
      <c r="O722" s="164">
        <v>0</v>
      </c>
      <c r="P722" s="7"/>
    </row>
    <row r="723" spans="1:16" hidden="1">
      <c r="A723" s="7"/>
      <c r="B723" s="163" t="s">
        <v>109</v>
      </c>
      <c r="C723" s="8"/>
      <c r="D723" s="9"/>
      <c r="E723" s="52"/>
      <c r="F723" s="70"/>
      <c r="G723" s="70"/>
      <c r="H723" s="86" t="s">
        <v>84</v>
      </c>
      <c r="I723" s="86" t="s">
        <v>76</v>
      </c>
      <c r="J723" s="87" t="s">
        <v>110</v>
      </c>
      <c r="K723" s="87" t="s">
        <v>114</v>
      </c>
      <c r="L723" s="103">
        <v>1494.9</v>
      </c>
      <c r="M723" s="103">
        <v>0</v>
      </c>
      <c r="N723" s="103">
        <v>0</v>
      </c>
      <c r="O723" s="164">
        <v>0</v>
      </c>
      <c r="P723" s="7"/>
    </row>
    <row r="724" spans="1:16" hidden="1">
      <c r="A724" s="7"/>
      <c r="B724" s="163" t="s">
        <v>109</v>
      </c>
      <c r="C724" s="8"/>
      <c r="D724" s="9"/>
      <c r="E724" s="52"/>
      <c r="F724" s="70"/>
      <c r="G724" s="70"/>
      <c r="H724" s="86" t="s">
        <v>84</v>
      </c>
      <c r="I724" s="86" t="s">
        <v>76</v>
      </c>
      <c r="J724" s="87" t="s">
        <v>110</v>
      </c>
      <c r="K724" s="87" t="s">
        <v>136</v>
      </c>
      <c r="L724" s="103">
        <v>1467.9</v>
      </c>
      <c r="M724" s="103">
        <v>0</v>
      </c>
      <c r="N724" s="103">
        <v>0</v>
      </c>
      <c r="O724" s="164">
        <v>0</v>
      </c>
      <c r="P724" s="7"/>
    </row>
    <row r="725" spans="1:16" ht="213.75" hidden="1">
      <c r="A725" s="7"/>
      <c r="B725" s="167"/>
      <c r="C725" s="27">
        <v>302000017</v>
      </c>
      <c r="D725" s="28" t="s">
        <v>26</v>
      </c>
      <c r="E725" s="53"/>
      <c r="F725" s="71"/>
      <c r="G725" s="71"/>
      <c r="H725" s="89"/>
      <c r="I725" s="89"/>
      <c r="J725" s="88"/>
      <c r="K725" s="88"/>
      <c r="L725" s="104">
        <f>L727+L728</f>
        <v>936.59999999999991</v>
      </c>
      <c r="M725" s="104">
        <f>M727+M728</f>
        <v>1700</v>
      </c>
      <c r="N725" s="104">
        <f>N727+N728</f>
        <v>1700</v>
      </c>
      <c r="O725" s="157">
        <f>O727+O728</f>
        <v>0</v>
      </c>
      <c r="P725" s="7"/>
    </row>
    <row r="726" spans="1:16" s="36" customFormat="1" ht="56.25" hidden="1">
      <c r="A726" s="7"/>
      <c r="B726" s="168"/>
      <c r="C726" s="33"/>
      <c r="D726" s="34"/>
      <c r="E726" s="57" t="s">
        <v>675</v>
      </c>
      <c r="F726" s="68" t="s">
        <v>252</v>
      </c>
      <c r="G726" s="72" t="s">
        <v>169</v>
      </c>
      <c r="H726" s="85"/>
      <c r="I726" s="85"/>
      <c r="J726" s="45"/>
      <c r="K726" s="45"/>
      <c r="L726" s="102"/>
      <c r="M726" s="102"/>
      <c r="N726" s="102"/>
      <c r="O726" s="159"/>
      <c r="P726" s="7"/>
    </row>
    <row r="727" spans="1:16">
      <c r="A727" s="7"/>
      <c r="B727" s="163" t="s">
        <v>82</v>
      </c>
      <c r="C727" s="8"/>
      <c r="D727" s="9"/>
      <c r="E727" s="52"/>
      <c r="F727" s="70"/>
      <c r="G727" s="70"/>
      <c r="H727" s="86" t="s">
        <v>97</v>
      </c>
      <c r="I727" s="86" t="s">
        <v>76</v>
      </c>
      <c r="J727" s="87" t="s">
        <v>102</v>
      </c>
      <c r="K727" s="87" t="s">
        <v>114</v>
      </c>
      <c r="L727" s="103">
        <v>932.3</v>
      </c>
      <c r="M727" s="103">
        <v>1700</v>
      </c>
      <c r="N727" s="103">
        <v>1700</v>
      </c>
      <c r="O727" s="164">
        <v>0</v>
      </c>
      <c r="P727" s="7"/>
    </row>
    <row r="728" spans="1:16">
      <c r="A728" s="7"/>
      <c r="B728" s="163" t="s">
        <v>82</v>
      </c>
      <c r="C728" s="8"/>
      <c r="D728" s="9"/>
      <c r="E728" s="52"/>
      <c r="F728" s="70"/>
      <c r="G728" s="70"/>
      <c r="H728" s="86" t="s">
        <v>97</v>
      </c>
      <c r="I728" s="86" t="s">
        <v>76</v>
      </c>
      <c r="J728" s="87" t="s">
        <v>560</v>
      </c>
      <c r="K728" s="87" t="s">
        <v>114</v>
      </c>
      <c r="L728" s="103">
        <v>4.3</v>
      </c>
      <c r="M728" s="103">
        <v>0</v>
      </c>
      <c r="N728" s="103">
        <v>0</v>
      </c>
      <c r="O728" s="164">
        <v>0</v>
      </c>
      <c r="P728" s="7"/>
    </row>
    <row r="729" spans="1:16" ht="270" hidden="1">
      <c r="A729" s="7"/>
      <c r="B729" s="167"/>
      <c r="C729" s="27">
        <v>302000019</v>
      </c>
      <c r="D729" s="28" t="s">
        <v>25</v>
      </c>
      <c r="E729" s="53"/>
      <c r="F729" s="71"/>
      <c r="G729" s="71"/>
      <c r="H729" s="89"/>
      <c r="I729" s="89"/>
      <c r="J729" s="88"/>
      <c r="K729" s="88"/>
      <c r="L729" s="104">
        <f>L731</f>
        <v>0</v>
      </c>
      <c r="M729" s="104">
        <f>M731</f>
        <v>0</v>
      </c>
      <c r="N729" s="104">
        <f>N731</f>
        <v>0</v>
      </c>
      <c r="O729" s="157">
        <f>O731</f>
        <v>0</v>
      </c>
      <c r="P729" s="7"/>
    </row>
    <row r="730" spans="1:16" hidden="1">
      <c r="A730" s="7"/>
      <c r="B730" s="168"/>
      <c r="C730" s="33"/>
      <c r="D730" s="34"/>
      <c r="E730" s="50"/>
      <c r="F730" s="68"/>
      <c r="G730" s="68"/>
      <c r="H730" s="85"/>
      <c r="I730" s="85"/>
      <c r="J730" s="45"/>
      <c r="K730" s="45"/>
      <c r="L730" s="102"/>
      <c r="M730" s="102"/>
      <c r="N730" s="102"/>
      <c r="O730" s="159"/>
      <c r="P730" s="7"/>
    </row>
    <row r="731" spans="1:16" hidden="1">
      <c r="A731" s="7"/>
      <c r="B731" s="163"/>
      <c r="C731" s="8"/>
      <c r="D731" s="9"/>
      <c r="E731" s="52"/>
      <c r="F731" s="70"/>
      <c r="G731" s="70"/>
      <c r="H731" s="86"/>
      <c r="I731" s="86"/>
      <c r="J731" s="87"/>
      <c r="K731" s="87"/>
      <c r="L731" s="103"/>
      <c r="M731" s="103"/>
      <c r="N731" s="103"/>
      <c r="O731" s="164"/>
      <c r="P731" s="7"/>
    </row>
    <row r="732" spans="1:16" ht="39" hidden="1" customHeight="1">
      <c r="A732" s="7"/>
      <c r="B732" s="459" t="s">
        <v>148</v>
      </c>
      <c r="C732" s="460"/>
      <c r="D732" s="460"/>
      <c r="E732" s="460"/>
      <c r="F732" s="460"/>
      <c r="G732" s="460"/>
      <c r="H732" s="460"/>
      <c r="I732" s="460"/>
      <c r="J732" s="460"/>
      <c r="K732" s="460"/>
      <c r="L732" s="109">
        <f>L733+L736</f>
        <v>7836</v>
      </c>
      <c r="M732" s="109">
        <f>M733+M736</f>
        <v>5941.8</v>
      </c>
      <c r="N732" s="109">
        <f>N733+N736</f>
        <v>3902.8</v>
      </c>
      <c r="O732" s="155">
        <f>O733+O736</f>
        <v>3902.8</v>
      </c>
      <c r="P732" s="7"/>
    </row>
    <row r="733" spans="1:16" ht="56.25" hidden="1">
      <c r="A733" s="7"/>
      <c r="B733" s="167"/>
      <c r="C733" s="27">
        <v>303030001</v>
      </c>
      <c r="D733" s="28" t="s">
        <v>24</v>
      </c>
      <c r="E733" s="53"/>
      <c r="F733" s="71"/>
      <c r="G733" s="71"/>
      <c r="H733" s="89"/>
      <c r="I733" s="89"/>
      <c r="J733" s="88"/>
      <c r="K733" s="88"/>
      <c r="L733" s="104">
        <f>L735</f>
        <v>5004.8</v>
      </c>
      <c r="M733" s="104">
        <f>M735</f>
        <v>4901.5</v>
      </c>
      <c r="N733" s="104">
        <f>N735</f>
        <v>3902.8</v>
      </c>
      <c r="O733" s="157">
        <f>O735</f>
        <v>3902.8</v>
      </c>
      <c r="P733" s="7"/>
    </row>
    <row r="734" spans="1:16" ht="56.25" hidden="1">
      <c r="A734" s="7"/>
      <c r="B734" s="168"/>
      <c r="C734" s="33"/>
      <c r="D734" s="34"/>
      <c r="E734" s="50" t="s">
        <v>249</v>
      </c>
      <c r="F734" s="68" t="s">
        <v>253</v>
      </c>
      <c r="G734" s="68" t="s">
        <v>219</v>
      </c>
      <c r="H734" s="85"/>
      <c r="I734" s="85"/>
      <c r="J734" s="45"/>
      <c r="K734" s="45"/>
      <c r="L734" s="102"/>
      <c r="M734" s="102"/>
      <c r="N734" s="102"/>
      <c r="O734" s="159"/>
      <c r="P734" s="7"/>
    </row>
    <row r="735" spans="1:16">
      <c r="A735" s="7"/>
      <c r="B735" s="163" t="s">
        <v>82</v>
      </c>
      <c r="C735" s="8"/>
      <c r="D735" s="9"/>
      <c r="E735" s="52"/>
      <c r="F735" s="70"/>
      <c r="G735" s="70"/>
      <c r="H735" s="86" t="s">
        <v>100</v>
      </c>
      <c r="I735" s="86" t="s">
        <v>75</v>
      </c>
      <c r="J735" s="87" t="s">
        <v>101</v>
      </c>
      <c r="K735" s="87" t="s">
        <v>133</v>
      </c>
      <c r="L735" s="103">
        <v>5004.8</v>
      </c>
      <c r="M735" s="103">
        <v>4901.5</v>
      </c>
      <c r="N735" s="103">
        <v>3902.8</v>
      </c>
      <c r="O735" s="164">
        <v>3902.8</v>
      </c>
      <c r="P735" s="7"/>
    </row>
    <row r="736" spans="1:16" ht="56.25" hidden="1">
      <c r="A736" s="7"/>
      <c r="B736" s="167"/>
      <c r="C736" s="27">
        <v>303030002</v>
      </c>
      <c r="D736" s="28" t="s">
        <v>23</v>
      </c>
      <c r="E736" s="53"/>
      <c r="F736" s="71"/>
      <c r="G736" s="71"/>
      <c r="H736" s="89"/>
      <c r="I736" s="89"/>
      <c r="J736" s="88"/>
      <c r="K736" s="88"/>
      <c r="L736" s="104">
        <f>L739+L740</f>
        <v>2831.2</v>
      </c>
      <c r="M736" s="104">
        <f>M739+M740</f>
        <v>1040.3</v>
      </c>
      <c r="N736" s="104">
        <f>N739+N740</f>
        <v>0</v>
      </c>
      <c r="O736" s="157">
        <f>O739+O740</f>
        <v>0</v>
      </c>
      <c r="P736" s="7"/>
    </row>
    <row r="737" spans="1:16" s="36" customFormat="1" ht="67.5" hidden="1">
      <c r="A737" s="7"/>
      <c r="B737" s="168"/>
      <c r="C737" s="33"/>
      <c r="D737" s="34"/>
      <c r="E737" s="50" t="s">
        <v>246</v>
      </c>
      <c r="F737" s="68" t="s">
        <v>252</v>
      </c>
      <c r="G737" s="68" t="s">
        <v>247</v>
      </c>
      <c r="H737" s="85"/>
      <c r="I737" s="85"/>
      <c r="J737" s="45"/>
      <c r="K737" s="45"/>
      <c r="L737" s="102"/>
      <c r="M737" s="102"/>
      <c r="N737" s="102"/>
      <c r="O737" s="159"/>
      <c r="P737" s="7"/>
    </row>
    <row r="738" spans="1:16" s="36" customFormat="1" ht="56.25" hidden="1">
      <c r="A738" s="7"/>
      <c r="B738" s="168"/>
      <c r="C738" s="33"/>
      <c r="D738" s="34"/>
      <c r="E738" s="50" t="s">
        <v>249</v>
      </c>
      <c r="F738" s="68" t="s">
        <v>163</v>
      </c>
      <c r="G738" s="68" t="s">
        <v>376</v>
      </c>
      <c r="H738" s="85"/>
      <c r="I738" s="85"/>
      <c r="J738" s="45"/>
      <c r="K738" s="45"/>
      <c r="L738" s="102"/>
      <c r="M738" s="102"/>
      <c r="N738" s="102"/>
      <c r="O738" s="159"/>
      <c r="P738" s="7"/>
    </row>
    <row r="739" spans="1:16">
      <c r="A739" s="7"/>
      <c r="B739" s="163" t="s">
        <v>82</v>
      </c>
      <c r="C739" s="8"/>
      <c r="D739" s="9"/>
      <c r="E739" s="58"/>
      <c r="F739" s="78"/>
      <c r="G739" s="78"/>
      <c r="H739" s="86" t="s">
        <v>100</v>
      </c>
      <c r="I739" s="86" t="s">
        <v>77</v>
      </c>
      <c r="J739" s="87" t="s">
        <v>134</v>
      </c>
      <c r="K739" s="87" t="s">
        <v>135</v>
      </c>
      <c r="L739" s="103">
        <v>2234.4</v>
      </c>
      <c r="M739" s="103">
        <v>240.3</v>
      </c>
      <c r="N739" s="103">
        <v>0</v>
      </c>
      <c r="O739" s="164">
        <v>0</v>
      </c>
      <c r="P739" s="7"/>
    </row>
    <row r="740" spans="1:16" hidden="1">
      <c r="A740" s="7"/>
      <c r="B740" s="163" t="s">
        <v>109</v>
      </c>
      <c r="C740" s="8"/>
      <c r="D740" s="9"/>
      <c r="E740" s="52"/>
      <c r="F740" s="70"/>
      <c r="G740" s="70"/>
      <c r="H740" s="86" t="s">
        <v>100</v>
      </c>
      <c r="I740" s="86" t="s">
        <v>104</v>
      </c>
      <c r="J740" s="87" t="s">
        <v>375</v>
      </c>
      <c r="K740" s="87" t="s">
        <v>290</v>
      </c>
      <c r="L740" s="103">
        <v>596.79999999999995</v>
      </c>
      <c r="M740" s="103">
        <v>800</v>
      </c>
      <c r="N740" s="103">
        <v>0</v>
      </c>
      <c r="O740" s="164">
        <v>0</v>
      </c>
      <c r="P740" s="7"/>
    </row>
    <row r="741" spans="1:16" ht="41.25" hidden="1" customHeight="1">
      <c r="A741" s="7"/>
      <c r="B741" s="459" t="s">
        <v>147</v>
      </c>
      <c r="C741" s="460"/>
      <c r="D741" s="460"/>
      <c r="E741" s="460"/>
      <c r="F741" s="460"/>
      <c r="G741" s="460"/>
      <c r="H741" s="460"/>
      <c r="I741" s="460"/>
      <c r="J741" s="460"/>
      <c r="K741" s="460"/>
      <c r="L741" s="109">
        <f>L742+L745+L850</f>
        <v>71873.699999999983</v>
      </c>
      <c r="M741" s="109">
        <f>M742+M745</f>
        <v>67594.700000000012</v>
      </c>
      <c r="N741" s="109">
        <f>N742+N745</f>
        <v>70607.700000000012</v>
      </c>
      <c r="O741" s="155">
        <f>O742+O745</f>
        <v>0</v>
      </c>
      <c r="P741" s="7"/>
    </row>
    <row r="742" spans="1:16" hidden="1">
      <c r="A742" s="7"/>
      <c r="B742" s="170"/>
      <c r="C742" s="460" t="s">
        <v>22</v>
      </c>
      <c r="D742" s="460"/>
      <c r="E742" s="460"/>
      <c r="F742" s="460"/>
      <c r="G742" s="460"/>
      <c r="H742" s="460"/>
      <c r="I742" s="460"/>
      <c r="J742" s="460"/>
      <c r="K742" s="460"/>
      <c r="L742" s="109">
        <f>L744</f>
        <v>9.9</v>
      </c>
      <c r="M742" s="109">
        <f>M744</f>
        <v>9.5</v>
      </c>
      <c r="N742" s="109">
        <f>N744</f>
        <v>9.5</v>
      </c>
      <c r="O742" s="155">
        <f>O744</f>
        <v>0</v>
      </c>
      <c r="P742" s="7"/>
    </row>
    <row r="743" spans="1:16" s="36" customFormat="1" ht="101.25" hidden="1">
      <c r="A743" s="7"/>
      <c r="B743" s="163"/>
      <c r="C743" s="40"/>
      <c r="D743" s="40"/>
      <c r="E743" s="50" t="s">
        <v>250</v>
      </c>
      <c r="F743" s="68" t="s">
        <v>178</v>
      </c>
      <c r="G743" s="68" t="s">
        <v>251</v>
      </c>
      <c r="H743" s="99"/>
      <c r="I743" s="99"/>
      <c r="J743" s="99"/>
      <c r="K743" s="99"/>
      <c r="L743" s="102"/>
      <c r="M743" s="102"/>
      <c r="N743" s="102"/>
      <c r="O743" s="159"/>
      <c r="P743" s="7"/>
    </row>
    <row r="744" spans="1:16" ht="33.75">
      <c r="A744" s="7"/>
      <c r="B744" s="163" t="s">
        <v>82</v>
      </c>
      <c r="C744" s="8">
        <v>304010002</v>
      </c>
      <c r="D744" s="9" t="s">
        <v>21</v>
      </c>
      <c r="E744" s="52"/>
      <c r="F744" s="70"/>
      <c r="G744" s="70"/>
      <c r="H744" s="86" t="s">
        <v>75</v>
      </c>
      <c r="I744" s="86" t="s">
        <v>84</v>
      </c>
      <c r="J744" s="87" t="s">
        <v>85</v>
      </c>
      <c r="K744" s="87" t="s">
        <v>114</v>
      </c>
      <c r="L744" s="103">
        <v>9.9</v>
      </c>
      <c r="M744" s="103">
        <v>9.5</v>
      </c>
      <c r="N744" s="103">
        <v>9.5</v>
      </c>
      <c r="O744" s="164">
        <v>0</v>
      </c>
      <c r="P744" s="7"/>
    </row>
    <row r="745" spans="1:16" ht="19.5" hidden="1" customHeight="1">
      <c r="A745" s="7"/>
      <c r="B745" s="170"/>
      <c r="C745" s="460" t="s">
        <v>20</v>
      </c>
      <c r="D745" s="460"/>
      <c r="E745" s="460"/>
      <c r="F745" s="460"/>
      <c r="G745" s="460"/>
      <c r="H745" s="460"/>
      <c r="I745" s="460"/>
      <c r="J745" s="460"/>
      <c r="K745" s="460"/>
      <c r="L745" s="109">
        <f>L746+L768+L798+L802+L808+L810+L813+L816+L834+L841+L844+L848</f>
        <v>71798.399999999994</v>
      </c>
      <c r="M745" s="109">
        <f>M746+M768+M798+M802+M808+M810+M813+M816+M834+M841+M844+M848</f>
        <v>67585.200000000012</v>
      </c>
      <c r="N745" s="109">
        <f>N746+N768+N798+N802+N808+N810+N813+N816+N834+N841+N844+N848</f>
        <v>70598.200000000012</v>
      </c>
      <c r="O745" s="109">
        <f>O746+O768+O798+O802+O808+O810+O813+O816+O834+O841+O844+O848</f>
        <v>0</v>
      </c>
      <c r="P745" s="7"/>
    </row>
    <row r="746" spans="1:16" ht="78.75" hidden="1">
      <c r="A746" s="7"/>
      <c r="B746" s="167"/>
      <c r="C746" s="27">
        <v>304020001</v>
      </c>
      <c r="D746" s="28" t="s">
        <v>19</v>
      </c>
      <c r="E746" s="60"/>
      <c r="F746" s="80"/>
      <c r="G746" s="80"/>
      <c r="H746" s="89"/>
      <c r="I746" s="89"/>
      <c r="J746" s="89"/>
      <c r="K746" s="89"/>
      <c r="L746" s="104">
        <f>L756+L757+L758+L759+L760+L761+L762+L763+L764+L765+L766+L767</f>
        <v>790</v>
      </c>
      <c r="M746" s="104">
        <f>M756+M757+M758+M759+M760+M761+M762+M763+M764+M765+M766+M767</f>
        <v>760</v>
      </c>
      <c r="N746" s="104">
        <f>N756+N757+N758+N759+N760+N761+N762+N763+N764+N765+N766+N767</f>
        <v>760</v>
      </c>
      <c r="O746" s="157">
        <f>O756+O757+O758+O759+O760+O761+O762+O763+O764+O765+O766+O767</f>
        <v>0</v>
      </c>
      <c r="P746" s="7"/>
    </row>
    <row r="747" spans="1:16" s="36" customFormat="1" ht="67.5" hidden="1">
      <c r="A747" s="7"/>
      <c r="B747" s="168"/>
      <c r="C747" s="33"/>
      <c r="D747" s="34"/>
      <c r="E747" s="54" t="s">
        <v>254</v>
      </c>
      <c r="F747" s="67" t="s">
        <v>255</v>
      </c>
      <c r="G747" s="67" t="s">
        <v>276</v>
      </c>
      <c r="H747" s="85"/>
      <c r="I747" s="85"/>
      <c r="J747" s="85"/>
      <c r="K747" s="85"/>
      <c r="L747" s="102"/>
      <c r="M747" s="102"/>
      <c r="N747" s="102"/>
      <c r="O747" s="159"/>
      <c r="P747" s="7"/>
    </row>
    <row r="748" spans="1:16" s="36" customFormat="1" ht="101.25" hidden="1">
      <c r="A748" s="7"/>
      <c r="B748" s="168"/>
      <c r="C748" s="33"/>
      <c r="D748" s="34"/>
      <c r="E748" s="54" t="s">
        <v>256</v>
      </c>
      <c r="F748" s="67" t="s">
        <v>252</v>
      </c>
      <c r="G748" s="67" t="s">
        <v>277</v>
      </c>
      <c r="H748" s="85"/>
      <c r="I748" s="85"/>
      <c r="J748" s="85"/>
      <c r="K748" s="85"/>
      <c r="L748" s="102"/>
      <c r="M748" s="102"/>
      <c r="N748" s="102"/>
      <c r="O748" s="159"/>
      <c r="P748" s="7"/>
    </row>
    <row r="749" spans="1:16" s="36" customFormat="1" ht="123.75" hidden="1">
      <c r="A749" s="7"/>
      <c r="B749" s="168"/>
      <c r="C749" s="33"/>
      <c r="D749" s="34"/>
      <c r="E749" s="61" t="s">
        <v>257</v>
      </c>
      <c r="F749" s="67" t="s">
        <v>258</v>
      </c>
      <c r="G749" s="67" t="s">
        <v>259</v>
      </c>
      <c r="H749" s="85"/>
      <c r="I749" s="85"/>
      <c r="J749" s="85"/>
      <c r="K749" s="85"/>
      <c r="L749" s="102"/>
      <c r="M749" s="102"/>
      <c r="N749" s="102"/>
      <c r="O749" s="159"/>
      <c r="P749" s="7"/>
    </row>
    <row r="750" spans="1:16" s="36" customFormat="1" ht="56.25" hidden="1">
      <c r="A750" s="7"/>
      <c r="B750" s="168"/>
      <c r="C750" s="33"/>
      <c r="D750" s="34"/>
      <c r="E750" s="54" t="s">
        <v>260</v>
      </c>
      <c r="F750" s="67" t="s">
        <v>261</v>
      </c>
      <c r="G750" s="67" t="s">
        <v>262</v>
      </c>
      <c r="H750" s="85"/>
      <c r="I750" s="85"/>
      <c r="J750" s="85"/>
      <c r="K750" s="85"/>
      <c r="L750" s="102"/>
      <c r="M750" s="102"/>
      <c r="N750" s="102"/>
      <c r="O750" s="159"/>
      <c r="P750" s="7"/>
    </row>
    <row r="751" spans="1:16" s="36" customFormat="1" ht="56.25" hidden="1">
      <c r="A751" s="7"/>
      <c r="B751" s="168"/>
      <c r="C751" s="33"/>
      <c r="D751" s="34"/>
      <c r="E751" s="54" t="s">
        <v>263</v>
      </c>
      <c r="F751" s="67" t="s">
        <v>252</v>
      </c>
      <c r="G751" s="67" t="s">
        <v>264</v>
      </c>
      <c r="H751" s="85"/>
      <c r="I751" s="85"/>
      <c r="J751" s="85"/>
      <c r="K751" s="85"/>
      <c r="L751" s="102"/>
      <c r="M751" s="102"/>
      <c r="N751" s="102"/>
      <c r="O751" s="159"/>
      <c r="P751" s="7"/>
    </row>
    <row r="752" spans="1:16" s="36" customFormat="1" ht="33.75" hidden="1">
      <c r="A752" s="7"/>
      <c r="B752" s="168"/>
      <c r="C752" s="33"/>
      <c r="D752" s="34"/>
      <c r="E752" s="54" t="s">
        <v>265</v>
      </c>
      <c r="F752" s="67" t="s">
        <v>266</v>
      </c>
      <c r="G752" s="67" t="s">
        <v>267</v>
      </c>
      <c r="H752" s="85"/>
      <c r="I752" s="85"/>
      <c r="J752" s="85"/>
      <c r="K752" s="85"/>
      <c r="L752" s="102"/>
      <c r="M752" s="102"/>
      <c r="N752" s="102"/>
      <c r="O752" s="159"/>
      <c r="P752" s="7"/>
    </row>
    <row r="753" spans="1:16" ht="67.5" hidden="1">
      <c r="A753" s="7"/>
      <c r="B753" s="168"/>
      <c r="C753" s="33"/>
      <c r="D753" s="34"/>
      <c r="E753" s="54" t="s">
        <v>268</v>
      </c>
      <c r="F753" s="67" t="s">
        <v>269</v>
      </c>
      <c r="G753" s="67" t="s">
        <v>270</v>
      </c>
      <c r="H753" s="85"/>
      <c r="I753" s="85"/>
      <c r="J753" s="85"/>
      <c r="K753" s="85"/>
      <c r="L753" s="102"/>
      <c r="M753" s="102"/>
      <c r="N753" s="102"/>
      <c r="O753" s="159"/>
      <c r="P753" s="7"/>
    </row>
    <row r="754" spans="1:16" ht="90" hidden="1">
      <c r="A754" s="7"/>
      <c r="B754" s="168"/>
      <c r="C754" s="33"/>
      <c r="D754" s="34"/>
      <c r="E754" s="54" t="s">
        <v>271</v>
      </c>
      <c r="F754" s="67" t="s">
        <v>272</v>
      </c>
      <c r="G754" s="67" t="s">
        <v>273</v>
      </c>
      <c r="H754" s="85"/>
      <c r="I754" s="85"/>
      <c r="J754" s="85"/>
      <c r="K754" s="85"/>
      <c r="L754" s="102"/>
      <c r="M754" s="102"/>
      <c r="N754" s="102"/>
      <c r="O754" s="159"/>
      <c r="P754" s="7"/>
    </row>
    <row r="755" spans="1:16" ht="67.5" hidden="1">
      <c r="A755" s="7"/>
      <c r="B755" s="168"/>
      <c r="C755" s="33"/>
      <c r="D755" s="34"/>
      <c r="E755" s="54" t="s">
        <v>274</v>
      </c>
      <c r="F755" s="67" t="s">
        <v>152</v>
      </c>
      <c r="G755" s="67" t="s">
        <v>275</v>
      </c>
      <c r="H755" s="85"/>
      <c r="I755" s="85"/>
      <c r="J755" s="85"/>
      <c r="K755" s="85"/>
      <c r="L755" s="102"/>
      <c r="M755" s="102"/>
      <c r="N755" s="102"/>
      <c r="O755" s="159"/>
      <c r="P755" s="7"/>
    </row>
    <row r="756" spans="1:16">
      <c r="A756" s="7"/>
      <c r="B756" s="163" t="s">
        <v>82</v>
      </c>
      <c r="C756" s="42"/>
      <c r="D756" s="42"/>
      <c r="E756" s="58"/>
      <c r="F756" s="78"/>
      <c r="G756" s="78"/>
      <c r="H756" s="94" t="s">
        <v>75</v>
      </c>
      <c r="I756" s="95" t="s">
        <v>83</v>
      </c>
      <c r="J756" s="96" t="s">
        <v>584</v>
      </c>
      <c r="K756" s="97">
        <v>242</v>
      </c>
      <c r="L756" s="105">
        <v>61</v>
      </c>
      <c r="M756" s="105">
        <v>61</v>
      </c>
      <c r="N756" s="105">
        <v>61</v>
      </c>
      <c r="O756" s="161">
        <v>0</v>
      </c>
      <c r="P756" s="7"/>
    </row>
    <row r="757" spans="1:16">
      <c r="A757" s="7"/>
      <c r="B757" s="163" t="s">
        <v>82</v>
      </c>
      <c r="C757" s="42"/>
      <c r="D757" s="42"/>
      <c r="E757" s="62"/>
      <c r="F757" s="81"/>
      <c r="G757" s="81"/>
      <c r="H757" s="94" t="s">
        <v>75</v>
      </c>
      <c r="I757" s="95" t="s">
        <v>83</v>
      </c>
      <c r="J757" s="96" t="s">
        <v>584</v>
      </c>
      <c r="K757" s="97">
        <v>244</v>
      </c>
      <c r="L757" s="105">
        <v>18</v>
      </c>
      <c r="M757" s="105">
        <v>15</v>
      </c>
      <c r="N757" s="105">
        <v>15</v>
      </c>
      <c r="O757" s="161">
        <v>0</v>
      </c>
      <c r="P757" s="7"/>
    </row>
    <row r="758" spans="1:16">
      <c r="A758" s="7"/>
      <c r="B758" s="163" t="s">
        <v>82</v>
      </c>
      <c r="C758" s="42"/>
      <c r="D758" s="42"/>
      <c r="E758" s="62"/>
      <c r="F758" s="81"/>
      <c r="G758" s="81"/>
      <c r="H758" s="94" t="s">
        <v>75</v>
      </c>
      <c r="I758" s="95" t="s">
        <v>83</v>
      </c>
      <c r="J758" s="96" t="s">
        <v>583</v>
      </c>
      <c r="K758" s="97">
        <v>242</v>
      </c>
      <c r="L758" s="105">
        <v>48.8</v>
      </c>
      <c r="M758" s="105">
        <v>48.8</v>
      </c>
      <c r="N758" s="105">
        <v>48.8</v>
      </c>
      <c r="O758" s="161">
        <v>0</v>
      </c>
      <c r="P758" s="7"/>
    </row>
    <row r="759" spans="1:16">
      <c r="A759" s="7"/>
      <c r="B759" s="163" t="s">
        <v>82</v>
      </c>
      <c r="C759" s="42"/>
      <c r="D759" s="42"/>
      <c r="E759" s="62"/>
      <c r="F759" s="81"/>
      <c r="G759" s="81"/>
      <c r="H759" s="94" t="s">
        <v>75</v>
      </c>
      <c r="I759" s="95" t="s">
        <v>83</v>
      </c>
      <c r="J759" s="96" t="s">
        <v>583</v>
      </c>
      <c r="K759" s="97">
        <v>244</v>
      </c>
      <c r="L759" s="105">
        <v>109.2</v>
      </c>
      <c r="M759" s="105">
        <v>103.2</v>
      </c>
      <c r="N759" s="105">
        <v>103.2</v>
      </c>
      <c r="O759" s="161">
        <v>0</v>
      </c>
      <c r="P759" s="7"/>
    </row>
    <row r="760" spans="1:16">
      <c r="A760" s="7"/>
      <c r="B760" s="163" t="s">
        <v>82</v>
      </c>
      <c r="C760" s="42"/>
      <c r="D760" s="42"/>
      <c r="E760" s="62"/>
      <c r="F760" s="81"/>
      <c r="G760" s="81"/>
      <c r="H760" s="94" t="s">
        <v>75</v>
      </c>
      <c r="I760" s="95" t="s">
        <v>83</v>
      </c>
      <c r="J760" s="96" t="s">
        <v>585</v>
      </c>
      <c r="K760" s="97">
        <v>242</v>
      </c>
      <c r="L760" s="105">
        <v>36.200000000000003</v>
      </c>
      <c r="M760" s="105">
        <v>36.200000000000003</v>
      </c>
      <c r="N760" s="105">
        <v>36.200000000000003</v>
      </c>
      <c r="O760" s="161">
        <v>0</v>
      </c>
      <c r="P760" s="7"/>
    </row>
    <row r="761" spans="1:16">
      <c r="A761" s="7"/>
      <c r="B761" s="163" t="s">
        <v>82</v>
      </c>
      <c r="C761" s="42"/>
      <c r="D761" s="42"/>
      <c r="E761" s="62"/>
      <c r="F761" s="81"/>
      <c r="G761" s="81"/>
      <c r="H761" s="94" t="s">
        <v>75</v>
      </c>
      <c r="I761" s="95" t="s">
        <v>83</v>
      </c>
      <c r="J761" s="96" t="s">
        <v>585</v>
      </c>
      <c r="K761" s="97">
        <v>244</v>
      </c>
      <c r="L761" s="105">
        <v>42.8</v>
      </c>
      <c r="M761" s="105">
        <v>39.799999999999997</v>
      </c>
      <c r="N761" s="105">
        <v>39.799999999999997</v>
      </c>
      <c r="O761" s="161">
        <v>0</v>
      </c>
      <c r="P761" s="7"/>
    </row>
    <row r="762" spans="1:16">
      <c r="A762" s="7"/>
      <c r="B762" s="163" t="s">
        <v>82</v>
      </c>
      <c r="C762" s="42"/>
      <c r="D762" s="42"/>
      <c r="E762" s="62"/>
      <c r="F762" s="81"/>
      <c r="G762" s="81"/>
      <c r="H762" s="94" t="s">
        <v>75</v>
      </c>
      <c r="I762" s="95" t="s">
        <v>83</v>
      </c>
      <c r="J762" s="96" t="s">
        <v>586</v>
      </c>
      <c r="K762" s="97">
        <v>242</v>
      </c>
      <c r="L762" s="105">
        <v>94</v>
      </c>
      <c r="M762" s="105">
        <v>94</v>
      </c>
      <c r="N762" s="105">
        <v>94</v>
      </c>
      <c r="O762" s="161">
        <v>0</v>
      </c>
      <c r="P762" s="7"/>
    </row>
    <row r="763" spans="1:16">
      <c r="A763" s="7"/>
      <c r="B763" s="163" t="s">
        <v>82</v>
      </c>
      <c r="C763" s="42"/>
      <c r="D763" s="42"/>
      <c r="E763" s="62"/>
      <c r="F763" s="81"/>
      <c r="G763" s="81"/>
      <c r="H763" s="94" t="s">
        <v>75</v>
      </c>
      <c r="I763" s="95" t="s">
        <v>83</v>
      </c>
      <c r="J763" s="96" t="s">
        <v>586</v>
      </c>
      <c r="K763" s="97">
        <v>244</v>
      </c>
      <c r="L763" s="105">
        <v>64</v>
      </c>
      <c r="M763" s="105">
        <v>58</v>
      </c>
      <c r="N763" s="105">
        <v>58</v>
      </c>
      <c r="O763" s="161">
        <v>0</v>
      </c>
      <c r="P763" s="7"/>
    </row>
    <row r="764" spans="1:16">
      <c r="A764" s="7"/>
      <c r="B764" s="163" t="s">
        <v>82</v>
      </c>
      <c r="C764" s="42"/>
      <c r="D764" s="42"/>
      <c r="E764" s="62"/>
      <c r="F764" s="81"/>
      <c r="G764" s="81"/>
      <c r="H764" s="94" t="s">
        <v>75</v>
      </c>
      <c r="I764" s="95" t="s">
        <v>83</v>
      </c>
      <c r="J764" s="96" t="s">
        <v>587</v>
      </c>
      <c r="K764" s="97">
        <v>242</v>
      </c>
      <c r="L764" s="105">
        <v>79</v>
      </c>
      <c r="M764" s="105">
        <v>76.400000000000006</v>
      </c>
      <c r="N764" s="105">
        <v>76.400000000000006</v>
      </c>
      <c r="O764" s="161">
        <v>0</v>
      </c>
      <c r="P764" s="7"/>
    </row>
    <row r="765" spans="1:16">
      <c r="A765" s="7"/>
      <c r="B765" s="163" t="s">
        <v>82</v>
      </c>
      <c r="C765" s="42"/>
      <c r="D765" s="42"/>
      <c r="E765" s="62"/>
      <c r="F765" s="81"/>
      <c r="G765" s="81"/>
      <c r="H765" s="94" t="s">
        <v>75</v>
      </c>
      <c r="I765" s="95" t="s">
        <v>83</v>
      </c>
      <c r="J765" s="96" t="s">
        <v>587</v>
      </c>
      <c r="K765" s="97">
        <v>244</v>
      </c>
      <c r="L765" s="105">
        <v>158</v>
      </c>
      <c r="M765" s="105">
        <v>151.6</v>
      </c>
      <c r="N765" s="105">
        <v>151.6</v>
      </c>
      <c r="O765" s="161">
        <v>0</v>
      </c>
      <c r="P765" s="7"/>
    </row>
    <row r="766" spans="1:16">
      <c r="A766" s="7"/>
      <c r="B766" s="163" t="s">
        <v>82</v>
      </c>
      <c r="C766" s="42"/>
      <c r="D766" s="42"/>
      <c r="E766" s="62"/>
      <c r="F766" s="81"/>
      <c r="G766" s="81"/>
      <c r="H766" s="94" t="s">
        <v>75</v>
      </c>
      <c r="I766" s="95" t="s">
        <v>83</v>
      </c>
      <c r="J766" s="96" t="s">
        <v>588</v>
      </c>
      <c r="K766" s="97">
        <v>242</v>
      </c>
      <c r="L766" s="105">
        <v>43</v>
      </c>
      <c r="M766" s="105">
        <v>43</v>
      </c>
      <c r="N766" s="105">
        <v>43</v>
      </c>
      <c r="O766" s="161">
        <v>0</v>
      </c>
      <c r="P766" s="7"/>
    </row>
    <row r="767" spans="1:16">
      <c r="A767" s="7"/>
      <c r="B767" s="163" t="s">
        <v>82</v>
      </c>
      <c r="C767" s="43"/>
      <c r="D767" s="43"/>
      <c r="E767" s="63"/>
      <c r="F767" s="82"/>
      <c r="G767" s="82"/>
      <c r="H767" s="94" t="s">
        <v>75</v>
      </c>
      <c r="I767" s="95" t="s">
        <v>83</v>
      </c>
      <c r="J767" s="96" t="s">
        <v>588</v>
      </c>
      <c r="K767" s="97">
        <v>244</v>
      </c>
      <c r="L767" s="105">
        <v>36</v>
      </c>
      <c r="M767" s="105">
        <v>33</v>
      </c>
      <c r="N767" s="105">
        <v>33</v>
      </c>
      <c r="O767" s="161">
        <v>0</v>
      </c>
      <c r="P767" s="7"/>
    </row>
    <row r="768" spans="1:16" s="36" customFormat="1" ht="78.75" hidden="1">
      <c r="A768" s="7"/>
      <c r="B768" s="167"/>
      <c r="C768" s="27">
        <v>304020002</v>
      </c>
      <c r="D768" s="28" t="s">
        <v>18</v>
      </c>
      <c r="E768" s="53"/>
      <c r="F768" s="71"/>
      <c r="G768" s="71"/>
      <c r="H768" s="89"/>
      <c r="I768" s="89"/>
      <c r="J768" s="88"/>
      <c r="K768" s="88"/>
      <c r="L768" s="104">
        <f>L778+L779+L780+L781+L782+L783+L784+L785+L786+L787+L788+L789+L790+L791+L792+L793+L794+L795+L796+L797</f>
        <v>5644.5</v>
      </c>
      <c r="M768" s="104">
        <f>M778+M779+M780+M781+M782+M783+M784+M785+M786+M787+M788+M789+M790+M791+M792+M793+M794+M795+M796+M797</f>
        <v>5650.5</v>
      </c>
      <c r="N768" s="104">
        <f>N778+N779+N780+N781+N782+N783+N784+N785+N786+N787+N788+N789+N790+N791+N792+N793+N794+N795+N796+N797</f>
        <v>5650.5</v>
      </c>
      <c r="O768" s="157">
        <f>O778+O779+O780+O781+O782+O783+O784+O785+O786+O787+O788+O789+O790+O791+O792+O793+O794+O795+O796+O797</f>
        <v>0</v>
      </c>
      <c r="P768" s="7"/>
    </row>
    <row r="769" spans="1:16" s="36" customFormat="1" ht="67.5" hidden="1">
      <c r="A769" s="7"/>
      <c r="B769" s="168"/>
      <c r="C769" s="33"/>
      <c r="D769" s="34"/>
      <c r="E769" s="54" t="s">
        <v>254</v>
      </c>
      <c r="F769" s="67" t="s">
        <v>255</v>
      </c>
      <c r="G769" s="67" t="s">
        <v>276</v>
      </c>
      <c r="H769" s="85"/>
      <c r="I769" s="85"/>
      <c r="J769" s="45"/>
      <c r="K769" s="45"/>
      <c r="L769" s="102"/>
      <c r="M769" s="102"/>
      <c r="N769" s="102"/>
      <c r="O769" s="159"/>
      <c r="P769" s="7"/>
    </row>
    <row r="770" spans="1:16" s="36" customFormat="1" ht="101.25" hidden="1">
      <c r="A770" s="7"/>
      <c r="B770" s="168"/>
      <c r="C770" s="33"/>
      <c r="D770" s="34"/>
      <c r="E770" s="54" t="s">
        <v>256</v>
      </c>
      <c r="F770" s="67" t="s">
        <v>252</v>
      </c>
      <c r="G770" s="67" t="s">
        <v>277</v>
      </c>
      <c r="H770" s="85"/>
      <c r="I770" s="85"/>
      <c r="J770" s="45"/>
      <c r="K770" s="45"/>
      <c r="L770" s="102"/>
      <c r="M770" s="102"/>
      <c r="N770" s="102"/>
      <c r="O770" s="159"/>
      <c r="P770" s="7"/>
    </row>
    <row r="771" spans="1:16" s="36" customFormat="1" ht="123.75" hidden="1">
      <c r="A771" s="7"/>
      <c r="B771" s="168"/>
      <c r="C771" s="33"/>
      <c r="D771" s="34"/>
      <c r="E771" s="64" t="s">
        <v>257</v>
      </c>
      <c r="F771" s="67" t="s">
        <v>258</v>
      </c>
      <c r="G771" s="67" t="s">
        <v>259</v>
      </c>
      <c r="H771" s="85"/>
      <c r="I771" s="85"/>
      <c r="J771" s="45"/>
      <c r="K771" s="45"/>
      <c r="L771" s="102"/>
      <c r="M771" s="102"/>
      <c r="N771" s="102"/>
      <c r="O771" s="159"/>
      <c r="P771" s="7"/>
    </row>
    <row r="772" spans="1:16" s="36" customFormat="1" ht="56.25" hidden="1">
      <c r="A772" s="7"/>
      <c r="B772" s="168"/>
      <c r="C772" s="33"/>
      <c r="D772" s="34"/>
      <c r="E772" s="54" t="s">
        <v>260</v>
      </c>
      <c r="F772" s="67" t="s">
        <v>261</v>
      </c>
      <c r="G772" s="67" t="s">
        <v>262</v>
      </c>
      <c r="H772" s="85"/>
      <c r="I772" s="85"/>
      <c r="J772" s="45"/>
      <c r="K772" s="45"/>
      <c r="L772" s="102"/>
      <c r="M772" s="102"/>
      <c r="N772" s="102"/>
      <c r="O772" s="159"/>
      <c r="P772" s="7"/>
    </row>
    <row r="773" spans="1:16" s="36" customFormat="1" ht="56.25" hidden="1">
      <c r="A773" s="7"/>
      <c r="B773" s="168"/>
      <c r="C773" s="33"/>
      <c r="D773" s="34"/>
      <c r="E773" s="54" t="s">
        <v>263</v>
      </c>
      <c r="F773" s="67" t="s">
        <v>252</v>
      </c>
      <c r="G773" s="67" t="s">
        <v>264</v>
      </c>
      <c r="H773" s="85"/>
      <c r="I773" s="85"/>
      <c r="J773" s="45"/>
      <c r="K773" s="45"/>
      <c r="L773" s="102"/>
      <c r="M773" s="102"/>
      <c r="N773" s="102"/>
      <c r="O773" s="159"/>
      <c r="P773" s="7"/>
    </row>
    <row r="774" spans="1:16" s="36" customFormat="1" ht="33.75" hidden="1">
      <c r="A774" s="7"/>
      <c r="B774" s="168"/>
      <c r="C774" s="33"/>
      <c r="D774" s="34"/>
      <c r="E774" s="54" t="s">
        <v>265</v>
      </c>
      <c r="F774" s="67" t="s">
        <v>266</v>
      </c>
      <c r="G774" s="67" t="s">
        <v>267</v>
      </c>
      <c r="H774" s="85"/>
      <c r="I774" s="85"/>
      <c r="J774" s="45"/>
      <c r="K774" s="45"/>
      <c r="L774" s="102"/>
      <c r="M774" s="102"/>
      <c r="N774" s="102"/>
      <c r="O774" s="159"/>
      <c r="P774" s="7"/>
    </row>
    <row r="775" spans="1:16" s="36" customFormat="1" ht="67.5" hidden="1">
      <c r="A775" s="7"/>
      <c r="B775" s="168"/>
      <c r="C775" s="33"/>
      <c r="D775" s="34"/>
      <c r="E775" s="54" t="s">
        <v>268</v>
      </c>
      <c r="F775" s="67" t="s">
        <v>269</v>
      </c>
      <c r="G775" s="67" t="s">
        <v>270</v>
      </c>
      <c r="H775" s="85"/>
      <c r="I775" s="85"/>
      <c r="J775" s="45"/>
      <c r="K775" s="45"/>
      <c r="L775" s="102"/>
      <c r="M775" s="102"/>
      <c r="N775" s="102"/>
      <c r="O775" s="159"/>
      <c r="P775" s="7"/>
    </row>
    <row r="776" spans="1:16" s="36" customFormat="1" ht="90" hidden="1">
      <c r="A776" s="7"/>
      <c r="B776" s="168"/>
      <c r="C776" s="33"/>
      <c r="D776" s="34"/>
      <c r="E776" s="54" t="s">
        <v>271</v>
      </c>
      <c r="F776" s="67" t="s">
        <v>272</v>
      </c>
      <c r="G776" s="67" t="s">
        <v>273</v>
      </c>
      <c r="H776" s="85"/>
      <c r="I776" s="85"/>
      <c r="J776" s="45"/>
      <c r="K776" s="45"/>
      <c r="L776" s="102"/>
      <c r="M776" s="102"/>
      <c r="N776" s="102"/>
      <c r="O776" s="159"/>
      <c r="P776" s="7"/>
    </row>
    <row r="777" spans="1:16" s="36" customFormat="1" ht="67.5" hidden="1">
      <c r="A777" s="7"/>
      <c r="B777" s="168"/>
      <c r="C777" s="33"/>
      <c r="D777" s="34"/>
      <c r="E777" s="54" t="s">
        <v>274</v>
      </c>
      <c r="F777" s="67" t="s">
        <v>152</v>
      </c>
      <c r="G777" s="67" t="s">
        <v>275</v>
      </c>
      <c r="H777" s="85"/>
      <c r="I777" s="85"/>
      <c r="J777" s="45"/>
      <c r="K777" s="45"/>
      <c r="L777" s="102"/>
      <c r="M777" s="102"/>
      <c r="N777" s="102"/>
      <c r="O777" s="159"/>
      <c r="P777" s="7"/>
    </row>
    <row r="778" spans="1:16" s="36" customFormat="1">
      <c r="A778" s="7"/>
      <c r="B778" s="163" t="s">
        <v>82</v>
      </c>
      <c r="C778" s="8"/>
      <c r="D778" s="9"/>
      <c r="E778" s="52"/>
      <c r="F778" s="70"/>
      <c r="G778" s="70"/>
      <c r="H778" s="94" t="s">
        <v>75</v>
      </c>
      <c r="I778" s="95" t="s">
        <v>83</v>
      </c>
      <c r="J778" s="96" t="s">
        <v>583</v>
      </c>
      <c r="K778" s="97">
        <v>122</v>
      </c>
      <c r="L778" s="106">
        <v>0.6</v>
      </c>
      <c r="M778" s="106">
        <v>0</v>
      </c>
      <c r="N778" s="106">
        <v>0</v>
      </c>
      <c r="O778" s="134">
        <v>0</v>
      </c>
      <c r="P778" s="7"/>
    </row>
    <row r="779" spans="1:16" s="36" customFormat="1">
      <c r="A779" s="7"/>
      <c r="B779" s="163" t="s">
        <v>82</v>
      </c>
      <c r="C779" s="8"/>
      <c r="D779" s="9"/>
      <c r="E779" s="52"/>
      <c r="F779" s="70"/>
      <c r="G779" s="70"/>
      <c r="H779" s="94" t="s">
        <v>75</v>
      </c>
      <c r="I779" s="95" t="s">
        <v>83</v>
      </c>
      <c r="J779" s="96" t="s">
        <v>584</v>
      </c>
      <c r="K779" s="97">
        <v>122</v>
      </c>
      <c r="L779" s="106">
        <v>15</v>
      </c>
      <c r="M779" s="106">
        <v>15</v>
      </c>
      <c r="N779" s="106">
        <v>15</v>
      </c>
      <c r="O779" s="134">
        <v>0</v>
      </c>
      <c r="P779" s="7"/>
    </row>
    <row r="780" spans="1:16" s="36" customFormat="1">
      <c r="A780" s="7"/>
      <c r="B780" s="163" t="s">
        <v>82</v>
      </c>
      <c r="C780" s="8"/>
      <c r="D780" s="9"/>
      <c r="E780" s="52"/>
      <c r="F780" s="70"/>
      <c r="G780" s="70"/>
      <c r="H780" s="94" t="s">
        <v>75</v>
      </c>
      <c r="I780" s="95" t="s">
        <v>83</v>
      </c>
      <c r="J780" s="96" t="s">
        <v>584</v>
      </c>
      <c r="K780" s="97">
        <v>121</v>
      </c>
      <c r="L780" s="106">
        <v>404.8</v>
      </c>
      <c r="M780" s="106">
        <v>404.2</v>
      </c>
      <c r="N780" s="106">
        <v>404.2</v>
      </c>
      <c r="O780" s="134">
        <v>0</v>
      </c>
      <c r="P780" s="7"/>
    </row>
    <row r="781" spans="1:16" s="36" customFormat="1">
      <c r="A781" s="7"/>
      <c r="B781" s="163" t="s">
        <v>82</v>
      </c>
      <c r="C781" s="8"/>
      <c r="D781" s="9"/>
      <c r="E781" s="52"/>
      <c r="F781" s="70"/>
      <c r="G781" s="70"/>
      <c r="H781" s="94" t="s">
        <v>75</v>
      </c>
      <c r="I781" s="95" t="s">
        <v>83</v>
      </c>
      <c r="J781" s="96" t="s">
        <v>584</v>
      </c>
      <c r="K781" s="97">
        <v>129</v>
      </c>
      <c r="L781" s="106">
        <v>118.5</v>
      </c>
      <c r="M781" s="106">
        <v>122.1</v>
      </c>
      <c r="N781" s="106">
        <v>122.1</v>
      </c>
      <c r="O781" s="134">
        <v>0</v>
      </c>
      <c r="P781" s="7"/>
    </row>
    <row r="782" spans="1:16" s="36" customFormat="1">
      <c r="A782" s="7"/>
      <c r="B782" s="163" t="s">
        <v>82</v>
      </c>
      <c r="C782" s="8"/>
      <c r="D782" s="9"/>
      <c r="E782" s="52"/>
      <c r="F782" s="70"/>
      <c r="G782" s="70"/>
      <c r="H782" s="94" t="s">
        <v>75</v>
      </c>
      <c r="I782" s="95" t="s">
        <v>83</v>
      </c>
      <c r="J782" s="96" t="s">
        <v>583</v>
      </c>
      <c r="K782" s="97">
        <v>121</v>
      </c>
      <c r="L782" s="106">
        <v>528.6</v>
      </c>
      <c r="M782" s="106">
        <v>529.20000000000005</v>
      </c>
      <c r="N782" s="106">
        <v>529.20000000000005</v>
      </c>
      <c r="O782" s="134">
        <v>0</v>
      </c>
      <c r="P782" s="7"/>
    </row>
    <row r="783" spans="1:16" s="36" customFormat="1">
      <c r="A783" s="7"/>
      <c r="B783" s="163" t="s">
        <v>82</v>
      </c>
      <c r="C783" s="8"/>
      <c r="D783" s="9"/>
      <c r="E783" s="52"/>
      <c r="F783" s="70"/>
      <c r="G783" s="70"/>
      <c r="H783" s="94" t="s">
        <v>75</v>
      </c>
      <c r="I783" s="95" t="s">
        <v>83</v>
      </c>
      <c r="J783" s="96" t="s">
        <v>583</v>
      </c>
      <c r="K783" s="97">
        <v>129</v>
      </c>
      <c r="L783" s="106">
        <v>159.80000000000001</v>
      </c>
      <c r="M783" s="106">
        <v>159.80000000000001</v>
      </c>
      <c r="N783" s="106">
        <v>159.80000000000001</v>
      </c>
      <c r="O783" s="134">
        <v>0</v>
      </c>
      <c r="P783" s="7"/>
    </row>
    <row r="784" spans="1:16" s="36" customFormat="1">
      <c r="A784" s="7"/>
      <c r="B784" s="163" t="s">
        <v>82</v>
      </c>
      <c r="C784" s="8"/>
      <c r="D784" s="9"/>
      <c r="E784" s="52"/>
      <c r="F784" s="70"/>
      <c r="G784" s="70"/>
      <c r="H784" s="94" t="s">
        <v>75</v>
      </c>
      <c r="I784" s="95" t="s">
        <v>83</v>
      </c>
      <c r="J784" s="96" t="s">
        <v>585</v>
      </c>
      <c r="K784" s="97">
        <v>121</v>
      </c>
      <c r="L784" s="106">
        <v>413.4</v>
      </c>
      <c r="M784" s="106">
        <v>413.4</v>
      </c>
      <c r="N784" s="106">
        <v>413.4</v>
      </c>
      <c r="O784" s="134">
        <v>0</v>
      </c>
      <c r="P784" s="7"/>
    </row>
    <row r="785" spans="1:16" s="36" customFormat="1">
      <c r="A785" s="7"/>
      <c r="B785" s="163" t="s">
        <v>82</v>
      </c>
      <c r="C785" s="8"/>
      <c r="D785" s="9"/>
      <c r="E785" s="52"/>
      <c r="F785" s="70"/>
      <c r="G785" s="70"/>
      <c r="H785" s="94" t="s">
        <v>75</v>
      </c>
      <c r="I785" s="95" t="s">
        <v>83</v>
      </c>
      <c r="J785" s="96" t="s">
        <v>585</v>
      </c>
      <c r="K785" s="97">
        <v>129</v>
      </c>
      <c r="L785" s="106">
        <v>124.9</v>
      </c>
      <c r="M785" s="106">
        <v>124.9</v>
      </c>
      <c r="N785" s="106">
        <v>124.9</v>
      </c>
      <c r="O785" s="134">
        <v>0</v>
      </c>
      <c r="P785" s="7"/>
    </row>
    <row r="786" spans="1:16" s="36" customFormat="1">
      <c r="A786" s="7"/>
      <c r="B786" s="163" t="s">
        <v>82</v>
      </c>
      <c r="C786" s="8"/>
      <c r="D786" s="9"/>
      <c r="E786" s="52"/>
      <c r="F786" s="70"/>
      <c r="G786" s="70"/>
      <c r="H786" s="94" t="s">
        <v>75</v>
      </c>
      <c r="I786" s="95" t="s">
        <v>83</v>
      </c>
      <c r="J786" s="96" t="s">
        <v>586</v>
      </c>
      <c r="K786" s="97">
        <v>121</v>
      </c>
      <c r="L786" s="106">
        <v>1154.9000000000001</v>
      </c>
      <c r="M786" s="106">
        <v>1158.0999999999999</v>
      </c>
      <c r="N786" s="106">
        <v>1158.0999999999999</v>
      </c>
      <c r="O786" s="134">
        <v>0</v>
      </c>
      <c r="P786" s="7"/>
    </row>
    <row r="787" spans="1:16" s="36" customFormat="1">
      <c r="A787" s="7"/>
      <c r="B787" s="163" t="s">
        <v>82</v>
      </c>
      <c r="C787" s="8"/>
      <c r="D787" s="9"/>
      <c r="E787" s="52"/>
      <c r="F787" s="70"/>
      <c r="G787" s="70"/>
      <c r="H787" s="94" t="s">
        <v>75</v>
      </c>
      <c r="I787" s="95" t="s">
        <v>83</v>
      </c>
      <c r="J787" s="96" t="s">
        <v>586</v>
      </c>
      <c r="K787" s="97">
        <v>122</v>
      </c>
      <c r="L787" s="106">
        <v>3.8</v>
      </c>
      <c r="M787" s="106">
        <v>0</v>
      </c>
      <c r="N787" s="106">
        <v>0</v>
      </c>
      <c r="O787" s="134">
        <v>0</v>
      </c>
      <c r="P787" s="7"/>
    </row>
    <row r="788" spans="1:16" s="36" customFormat="1">
      <c r="A788" s="7"/>
      <c r="B788" s="163" t="s">
        <v>82</v>
      </c>
      <c r="C788" s="8"/>
      <c r="D788" s="9"/>
      <c r="E788" s="52"/>
      <c r="F788" s="70"/>
      <c r="G788" s="70"/>
      <c r="H788" s="94" t="s">
        <v>75</v>
      </c>
      <c r="I788" s="95" t="s">
        <v>83</v>
      </c>
      <c r="J788" s="96" t="s">
        <v>586</v>
      </c>
      <c r="K788" s="97">
        <v>129</v>
      </c>
      <c r="L788" s="106">
        <v>349.1</v>
      </c>
      <c r="M788" s="106">
        <v>349.7</v>
      </c>
      <c r="N788" s="106">
        <v>349.7</v>
      </c>
      <c r="O788" s="134">
        <v>0</v>
      </c>
      <c r="P788" s="7"/>
    </row>
    <row r="789" spans="1:16" s="36" customFormat="1">
      <c r="A789" s="7"/>
      <c r="B789" s="163" t="s">
        <v>82</v>
      </c>
      <c r="C789" s="8"/>
      <c r="D789" s="9"/>
      <c r="E789" s="52"/>
      <c r="F789" s="70"/>
      <c r="G789" s="70"/>
      <c r="H789" s="94" t="s">
        <v>75</v>
      </c>
      <c r="I789" s="95" t="s">
        <v>83</v>
      </c>
      <c r="J789" s="96" t="s">
        <v>587</v>
      </c>
      <c r="K789" s="97">
        <v>121</v>
      </c>
      <c r="L789" s="106">
        <v>1273.5999999999999</v>
      </c>
      <c r="M789" s="106">
        <v>1268.0999999999999</v>
      </c>
      <c r="N789" s="106">
        <v>1268.0999999999999</v>
      </c>
      <c r="O789" s="134">
        <v>0</v>
      </c>
      <c r="P789" s="7"/>
    </row>
    <row r="790" spans="1:16" s="36" customFormat="1">
      <c r="A790" s="7"/>
      <c r="B790" s="163" t="s">
        <v>82</v>
      </c>
      <c r="C790" s="8"/>
      <c r="D790" s="9"/>
      <c r="E790" s="52"/>
      <c r="F790" s="70"/>
      <c r="G790" s="70"/>
      <c r="H790" s="94" t="s">
        <v>75</v>
      </c>
      <c r="I790" s="95" t="s">
        <v>83</v>
      </c>
      <c r="J790" s="96" t="s">
        <v>587</v>
      </c>
      <c r="K790" s="97">
        <v>122</v>
      </c>
      <c r="L790" s="106">
        <v>50</v>
      </c>
      <c r="M790" s="106">
        <v>50</v>
      </c>
      <c r="N790" s="106">
        <v>50</v>
      </c>
      <c r="O790" s="134">
        <v>0</v>
      </c>
      <c r="P790" s="7"/>
    </row>
    <row r="791" spans="1:16" s="36" customFormat="1">
      <c r="A791" s="7"/>
      <c r="B791" s="163" t="s">
        <v>82</v>
      </c>
      <c r="C791" s="8"/>
      <c r="D791" s="9"/>
      <c r="E791" s="52"/>
      <c r="F791" s="70"/>
      <c r="G791" s="70"/>
      <c r="H791" s="94" t="s">
        <v>75</v>
      </c>
      <c r="I791" s="95" t="s">
        <v>83</v>
      </c>
      <c r="J791" s="96" t="s">
        <v>587</v>
      </c>
      <c r="K791" s="97">
        <v>129</v>
      </c>
      <c r="L791" s="106">
        <v>377.4</v>
      </c>
      <c r="M791" s="106">
        <v>382.9</v>
      </c>
      <c r="N791" s="106">
        <v>382.9</v>
      </c>
      <c r="O791" s="134">
        <v>0</v>
      </c>
      <c r="P791" s="7"/>
    </row>
    <row r="792" spans="1:16" s="36" customFormat="1">
      <c r="A792" s="7"/>
      <c r="B792" s="163" t="s">
        <v>82</v>
      </c>
      <c r="C792" s="8"/>
      <c r="D792" s="9"/>
      <c r="E792" s="52"/>
      <c r="F792" s="70"/>
      <c r="G792" s="70"/>
      <c r="H792" s="94" t="s">
        <v>75</v>
      </c>
      <c r="I792" s="95" t="s">
        <v>83</v>
      </c>
      <c r="J792" s="96" t="s">
        <v>588</v>
      </c>
      <c r="K792" s="97">
        <v>121</v>
      </c>
      <c r="L792" s="106">
        <v>413.3</v>
      </c>
      <c r="M792" s="106">
        <v>415.6</v>
      </c>
      <c r="N792" s="106">
        <v>415.6</v>
      </c>
      <c r="O792" s="134">
        <v>0</v>
      </c>
      <c r="P792" s="7"/>
    </row>
    <row r="793" spans="1:16" s="36" customFormat="1">
      <c r="A793" s="7"/>
      <c r="B793" s="163" t="s">
        <v>82</v>
      </c>
      <c r="C793" s="8"/>
      <c r="D793" s="9"/>
      <c r="E793" s="52"/>
      <c r="F793" s="70"/>
      <c r="G793" s="70"/>
      <c r="H793" s="94" t="s">
        <v>75</v>
      </c>
      <c r="I793" s="95" t="s">
        <v>83</v>
      </c>
      <c r="J793" s="96" t="s">
        <v>588</v>
      </c>
      <c r="K793" s="97">
        <v>129</v>
      </c>
      <c r="L793" s="106">
        <v>124.8</v>
      </c>
      <c r="M793" s="106">
        <v>125.5</v>
      </c>
      <c r="N793" s="106">
        <v>125.5</v>
      </c>
      <c r="O793" s="134">
        <v>0</v>
      </c>
      <c r="P793" s="7"/>
    </row>
    <row r="794" spans="1:16" s="36" customFormat="1">
      <c r="A794" s="7"/>
      <c r="B794" s="163" t="s">
        <v>82</v>
      </c>
      <c r="C794" s="8"/>
      <c r="D794" s="9"/>
      <c r="E794" s="52"/>
      <c r="F794" s="70"/>
      <c r="G794" s="70"/>
      <c r="H794" s="94" t="s">
        <v>75</v>
      </c>
      <c r="I794" s="95" t="s">
        <v>83</v>
      </c>
      <c r="J794" s="96" t="s">
        <v>589</v>
      </c>
      <c r="K794" s="97">
        <v>121</v>
      </c>
      <c r="L794" s="106">
        <v>50.7</v>
      </c>
      <c r="M794" s="106">
        <v>50.7</v>
      </c>
      <c r="N794" s="106">
        <v>50.7</v>
      </c>
      <c r="O794" s="134">
        <v>0</v>
      </c>
      <c r="P794" s="7"/>
    </row>
    <row r="795" spans="1:16" s="36" customFormat="1">
      <c r="A795" s="7"/>
      <c r="B795" s="163" t="s">
        <v>82</v>
      </c>
      <c r="C795" s="8"/>
      <c r="D795" s="9"/>
      <c r="E795" s="52"/>
      <c r="F795" s="70"/>
      <c r="G795" s="70"/>
      <c r="H795" s="94" t="s">
        <v>75</v>
      </c>
      <c r="I795" s="95" t="s">
        <v>83</v>
      </c>
      <c r="J795" s="96" t="s">
        <v>589</v>
      </c>
      <c r="K795" s="97">
        <v>129</v>
      </c>
      <c r="L795" s="106">
        <v>15.3</v>
      </c>
      <c r="M795" s="106">
        <v>15.3</v>
      </c>
      <c r="N795" s="106">
        <v>15.3</v>
      </c>
      <c r="O795" s="134">
        <v>0</v>
      </c>
      <c r="P795" s="7"/>
    </row>
    <row r="796" spans="1:16" s="36" customFormat="1">
      <c r="A796" s="7"/>
      <c r="B796" s="163" t="s">
        <v>82</v>
      </c>
      <c r="C796" s="8"/>
      <c r="D796" s="9"/>
      <c r="E796" s="52"/>
      <c r="F796" s="70"/>
      <c r="G796" s="70"/>
      <c r="H796" s="94" t="s">
        <v>75</v>
      </c>
      <c r="I796" s="95" t="s">
        <v>83</v>
      </c>
      <c r="J796" s="96" t="s">
        <v>590</v>
      </c>
      <c r="K796" s="97">
        <v>121</v>
      </c>
      <c r="L796" s="106">
        <v>50.7</v>
      </c>
      <c r="M796" s="106">
        <v>50.7</v>
      </c>
      <c r="N796" s="106">
        <v>50.7</v>
      </c>
      <c r="O796" s="134">
        <v>0</v>
      </c>
      <c r="P796" s="7"/>
    </row>
    <row r="797" spans="1:16" s="36" customFormat="1">
      <c r="A797" s="7"/>
      <c r="B797" s="163" t="s">
        <v>82</v>
      </c>
      <c r="C797" s="8"/>
      <c r="D797" s="9"/>
      <c r="E797" s="52"/>
      <c r="F797" s="70"/>
      <c r="G797" s="70"/>
      <c r="H797" s="94" t="s">
        <v>75</v>
      </c>
      <c r="I797" s="95" t="s">
        <v>83</v>
      </c>
      <c r="J797" s="96" t="s">
        <v>590</v>
      </c>
      <c r="K797" s="97">
        <v>129</v>
      </c>
      <c r="L797" s="106">
        <v>15.3</v>
      </c>
      <c r="M797" s="106">
        <v>15.3</v>
      </c>
      <c r="N797" s="106">
        <v>15.3</v>
      </c>
      <c r="O797" s="134">
        <v>0</v>
      </c>
      <c r="P797" s="7"/>
    </row>
    <row r="798" spans="1:16" s="35" customFormat="1" ht="337.5" hidden="1">
      <c r="A798" s="32"/>
      <c r="B798" s="167"/>
      <c r="C798" s="27">
        <v>304020007</v>
      </c>
      <c r="D798" s="28" t="s">
        <v>17</v>
      </c>
      <c r="E798" s="53"/>
      <c r="F798" s="71"/>
      <c r="G798" s="71"/>
      <c r="H798" s="89"/>
      <c r="I798" s="89"/>
      <c r="J798" s="88"/>
      <c r="K798" s="88"/>
      <c r="L798" s="104">
        <f>L801</f>
        <v>9000</v>
      </c>
      <c r="M798" s="104">
        <f>M801</f>
        <v>7566.4</v>
      </c>
      <c r="N798" s="104">
        <f>N801</f>
        <v>7566.4</v>
      </c>
      <c r="O798" s="157">
        <f>O801</f>
        <v>0</v>
      </c>
      <c r="P798" s="32"/>
    </row>
    <row r="799" spans="1:16" s="37" customFormat="1" ht="67.5" hidden="1">
      <c r="A799" s="32"/>
      <c r="B799" s="168"/>
      <c r="C799" s="33"/>
      <c r="D799" s="34"/>
      <c r="E799" s="50" t="s">
        <v>202</v>
      </c>
      <c r="F799" s="76" t="s">
        <v>152</v>
      </c>
      <c r="G799" s="77" t="s">
        <v>203</v>
      </c>
      <c r="H799" s="85"/>
      <c r="I799" s="85"/>
      <c r="J799" s="45"/>
      <c r="K799" s="45"/>
      <c r="L799" s="102"/>
      <c r="M799" s="102"/>
      <c r="N799" s="102"/>
      <c r="O799" s="159"/>
      <c r="P799" s="32"/>
    </row>
    <row r="800" spans="1:16" s="37" customFormat="1" ht="90" hidden="1">
      <c r="A800" s="32"/>
      <c r="B800" s="168"/>
      <c r="C800" s="33"/>
      <c r="D800" s="34"/>
      <c r="E800" s="50" t="s">
        <v>218</v>
      </c>
      <c r="F800" s="76" t="s">
        <v>152</v>
      </c>
      <c r="G800" s="77" t="s">
        <v>217</v>
      </c>
      <c r="H800" s="85"/>
      <c r="I800" s="85"/>
      <c r="J800" s="45"/>
      <c r="K800" s="45"/>
      <c r="L800" s="102"/>
      <c r="M800" s="102"/>
      <c r="N800" s="102"/>
      <c r="O800" s="159"/>
      <c r="P800" s="32"/>
    </row>
    <row r="801" spans="1:16">
      <c r="A801" s="7"/>
      <c r="B801" s="163" t="s">
        <v>82</v>
      </c>
      <c r="C801" s="8"/>
      <c r="D801" s="9"/>
      <c r="E801" s="58"/>
      <c r="F801" s="78"/>
      <c r="G801" s="78"/>
      <c r="H801" s="86" t="s">
        <v>83</v>
      </c>
      <c r="I801" s="86" t="s">
        <v>84</v>
      </c>
      <c r="J801" s="87" t="s">
        <v>94</v>
      </c>
      <c r="K801" s="87" t="s">
        <v>594</v>
      </c>
      <c r="L801" s="103">
        <v>9000</v>
      </c>
      <c r="M801" s="103">
        <v>7566.4</v>
      </c>
      <c r="N801" s="103">
        <v>7566.4</v>
      </c>
      <c r="O801" s="164">
        <v>0</v>
      </c>
      <c r="P801" s="7"/>
    </row>
    <row r="802" spans="1:16" ht="78.75" hidden="1">
      <c r="A802" s="7"/>
      <c r="B802" s="167"/>
      <c r="C802" s="27">
        <v>304020028</v>
      </c>
      <c r="D802" s="28" t="s">
        <v>16</v>
      </c>
      <c r="E802" s="53"/>
      <c r="F802" s="71"/>
      <c r="G802" s="71"/>
      <c r="H802" s="89"/>
      <c r="I802" s="89"/>
      <c r="J802" s="88"/>
      <c r="K802" s="88"/>
      <c r="L802" s="104">
        <f>L805+L806+L807</f>
        <v>12302.099999999999</v>
      </c>
      <c r="M802" s="104">
        <f>M805+M806+M807</f>
        <v>9061</v>
      </c>
      <c r="N802" s="104">
        <f>N805+N806+N807</f>
        <v>10355.4</v>
      </c>
      <c r="O802" s="157">
        <f>O805+O806+O807</f>
        <v>0</v>
      </c>
      <c r="P802" s="7"/>
    </row>
    <row r="803" spans="1:16" ht="56.25" hidden="1">
      <c r="A803" s="7"/>
      <c r="B803" s="168"/>
      <c r="C803" s="33"/>
      <c r="D803" s="34"/>
      <c r="E803" s="50" t="s">
        <v>181</v>
      </c>
      <c r="F803" s="68" t="s">
        <v>253</v>
      </c>
      <c r="G803" s="74" t="s">
        <v>231</v>
      </c>
      <c r="H803" s="85"/>
      <c r="I803" s="85"/>
      <c r="J803" s="45"/>
      <c r="K803" s="45"/>
      <c r="L803" s="102"/>
      <c r="M803" s="102"/>
      <c r="N803" s="102"/>
      <c r="O803" s="159"/>
      <c r="P803" s="7"/>
    </row>
    <row r="804" spans="1:16" ht="56.25" hidden="1">
      <c r="A804" s="7"/>
      <c r="B804" s="168"/>
      <c r="C804" s="33"/>
      <c r="D804" s="34"/>
      <c r="E804" s="50" t="s">
        <v>182</v>
      </c>
      <c r="F804" s="68" t="s">
        <v>252</v>
      </c>
      <c r="G804" s="74" t="s">
        <v>232</v>
      </c>
      <c r="H804" s="85"/>
      <c r="I804" s="85"/>
      <c r="J804" s="45"/>
      <c r="K804" s="45"/>
      <c r="L804" s="102"/>
      <c r="M804" s="102"/>
      <c r="N804" s="102"/>
      <c r="O804" s="159"/>
      <c r="P804" s="7"/>
    </row>
    <row r="805" spans="1:16">
      <c r="A805" s="7"/>
      <c r="B805" s="163" t="s">
        <v>82</v>
      </c>
      <c r="C805" s="8"/>
      <c r="D805" s="9"/>
      <c r="E805" s="52"/>
      <c r="F805" s="70"/>
      <c r="G805" s="70"/>
      <c r="H805" s="94" t="s">
        <v>84</v>
      </c>
      <c r="I805" s="95" t="s">
        <v>75</v>
      </c>
      <c r="J805" s="100" t="s">
        <v>591</v>
      </c>
      <c r="K805" s="93">
        <v>414</v>
      </c>
      <c r="L805" s="105">
        <v>9570.9</v>
      </c>
      <c r="M805" s="105">
        <v>0</v>
      </c>
      <c r="N805" s="105">
        <v>0</v>
      </c>
      <c r="O805" s="161">
        <v>0</v>
      </c>
      <c r="P805" s="7"/>
    </row>
    <row r="806" spans="1:16">
      <c r="A806" s="7"/>
      <c r="B806" s="163" t="s">
        <v>82</v>
      </c>
      <c r="C806" s="8"/>
      <c r="D806" s="9"/>
      <c r="E806" s="52"/>
      <c r="F806" s="70"/>
      <c r="G806" s="70"/>
      <c r="H806" s="94" t="s">
        <v>84</v>
      </c>
      <c r="I806" s="95" t="s">
        <v>75</v>
      </c>
      <c r="J806" s="100" t="s">
        <v>593</v>
      </c>
      <c r="K806" s="93">
        <v>414</v>
      </c>
      <c r="L806" s="105">
        <v>0</v>
      </c>
      <c r="M806" s="105">
        <v>9061</v>
      </c>
      <c r="N806" s="105">
        <v>10355.4</v>
      </c>
      <c r="O806" s="161">
        <v>0</v>
      </c>
      <c r="P806" s="7"/>
    </row>
    <row r="807" spans="1:16">
      <c r="A807" s="7"/>
      <c r="B807" s="163" t="s">
        <v>82</v>
      </c>
      <c r="C807" s="8"/>
      <c r="D807" s="9"/>
      <c r="E807" s="52"/>
      <c r="F807" s="70"/>
      <c r="G807" s="70"/>
      <c r="H807" s="94" t="s">
        <v>100</v>
      </c>
      <c r="I807" s="95" t="s">
        <v>83</v>
      </c>
      <c r="J807" s="100" t="s">
        <v>592</v>
      </c>
      <c r="K807" s="93">
        <v>414</v>
      </c>
      <c r="L807" s="105">
        <v>2731.2</v>
      </c>
      <c r="M807" s="105">
        <v>0</v>
      </c>
      <c r="N807" s="105">
        <v>0</v>
      </c>
      <c r="O807" s="161">
        <v>0</v>
      </c>
      <c r="P807" s="7"/>
    </row>
    <row r="808" spans="1:16" ht="258.75" hidden="1">
      <c r="A808" s="7"/>
      <c r="B808" s="167"/>
      <c r="C808" s="27">
        <v>304020031</v>
      </c>
      <c r="D808" s="28" t="s">
        <v>15</v>
      </c>
      <c r="E808" s="53"/>
      <c r="F808" s="71"/>
      <c r="G808" s="71"/>
      <c r="H808" s="89"/>
      <c r="I808" s="89"/>
      <c r="J808" s="88"/>
      <c r="K808" s="88"/>
      <c r="L808" s="104">
        <v>0</v>
      </c>
      <c r="M808" s="104">
        <v>0</v>
      </c>
      <c r="N808" s="104">
        <v>0</v>
      </c>
      <c r="O808" s="157">
        <v>0</v>
      </c>
      <c r="P808" s="7"/>
    </row>
    <row r="809" spans="1:16" hidden="1">
      <c r="A809" s="7"/>
      <c r="B809" s="168"/>
      <c r="C809" s="33"/>
      <c r="D809" s="34"/>
      <c r="E809" s="50"/>
      <c r="F809" s="68"/>
      <c r="G809" s="68"/>
      <c r="H809" s="85"/>
      <c r="I809" s="85"/>
      <c r="J809" s="45"/>
      <c r="K809" s="45"/>
      <c r="L809" s="102"/>
      <c r="M809" s="102"/>
      <c r="N809" s="102"/>
      <c r="O809" s="159"/>
      <c r="P809" s="7"/>
    </row>
    <row r="810" spans="1:16" ht="78.75" hidden="1">
      <c r="A810" s="7"/>
      <c r="B810" s="167"/>
      <c r="C810" s="27">
        <v>304020032</v>
      </c>
      <c r="D810" s="28" t="s">
        <v>14</v>
      </c>
      <c r="E810" s="53"/>
      <c r="F810" s="71"/>
      <c r="G810" s="71"/>
      <c r="H810" s="89"/>
      <c r="I810" s="89"/>
      <c r="J810" s="88"/>
      <c r="K810" s="88"/>
      <c r="L810" s="104">
        <v>0</v>
      </c>
      <c r="M810" s="104">
        <v>0</v>
      </c>
      <c r="N810" s="104">
        <v>0</v>
      </c>
      <c r="O810" s="157">
        <v>0</v>
      </c>
      <c r="P810" s="7"/>
    </row>
    <row r="811" spans="1:16" hidden="1">
      <c r="A811" s="7"/>
      <c r="B811" s="168"/>
      <c r="C811" s="33"/>
      <c r="D811" s="34"/>
      <c r="E811" s="50"/>
      <c r="F811" s="68"/>
      <c r="G811" s="68"/>
      <c r="H811" s="85"/>
      <c r="I811" s="85"/>
      <c r="J811" s="45"/>
      <c r="K811" s="45"/>
      <c r="L811" s="102"/>
      <c r="M811" s="102"/>
      <c r="N811" s="102"/>
      <c r="O811" s="159"/>
      <c r="P811" s="7"/>
    </row>
    <row r="812" spans="1:16" hidden="1">
      <c r="A812" s="7"/>
      <c r="B812" s="163"/>
      <c r="C812" s="8"/>
      <c r="D812" s="9"/>
      <c r="E812" s="52"/>
      <c r="F812" s="70"/>
      <c r="G812" s="70"/>
      <c r="H812" s="86"/>
      <c r="I812" s="86"/>
      <c r="J812" s="87"/>
      <c r="K812" s="87"/>
      <c r="L812" s="103"/>
      <c r="M812" s="103"/>
      <c r="N812" s="103"/>
      <c r="O812" s="164"/>
      <c r="P812" s="7"/>
    </row>
    <row r="813" spans="1:16" s="35" customFormat="1" ht="348.75" hidden="1">
      <c r="A813" s="32"/>
      <c r="B813" s="167"/>
      <c r="C813" s="27">
        <v>304020033</v>
      </c>
      <c r="D813" s="28" t="s">
        <v>13</v>
      </c>
      <c r="E813" s="53"/>
      <c r="F813" s="71"/>
      <c r="G813" s="71"/>
      <c r="H813" s="89"/>
      <c r="I813" s="89"/>
      <c r="J813" s="88"/>
      <c r="K813" s="88"/>
      <c r="L813" s="104">
        <f>L815</f>
        <v>0</v>
      </c>
      <c r="M813" s="104">
        <f>M815</f>
        <v>0</v>
      </c>
      <c r="N813" s="104">
        <f>N815</f>
        <v>0</v>
      </c>
      <c r="O813" s="157">
        <f>O815</f>
        <v>0</v>
      </c>
      <c r="P813" s="32"/>
    </row>
    <row r="814" spans="1:16" s="37" customFormat="1" hidden="1">
      <c r="A814" s="32"/>
      <c r="B814" s="168"/>
      <c r="C814" s="33"/>
      <c r="D814" s="34"/>
      <c r="E814" s="50"/>
      <c r="F814" s="68"/>
      <c r="G814" s="68"/>
      <c r="H814" s="85"/>
      <c r="I814" s="85"/>
      <c r="J814" s="45"/>
      <c r="K814" s="45"/>
      <c r="L814" s="102"/>
      <c r="M814" s="102"/>
      <c r="N814" s="102"/>
      <c r="O814" s="159"/>
      <c r="P814" s="32"/>
    </row>
    <row r="815" spans="1:16" hidden="1">
      <c r="A815" s="7"/>
      <c r="B815" s="163"/>
      <c r="C815" s="8"/>
      <c r="D815" s="9"/>
      <c r="E815" s="52"/>
      <c r="F815" s="70"/>
      <c r="G815" s="70"/>
      <c r="H815" s="86"/>
      <c r="I815" s="86"/>
      <c r="J815" s="87"/>
      <c r="K815" s="87"/>
      <c r="L815" s="103"/>
      <c r="M815" s="103"/>
      <c r="N815" s="103"/>
      <c r="O815" s="164"/>
      <c r="P815" s="7"/>
    </row>
    <row r="816" spans="1:16" s="35" customFormat="1" ht="409.5" hidden="1">
      <c r="A816" s="32"/>
      <c r="B816" s="167"/>
      <c r="C816" s="27">
        <v>304020036</v>
      </c>
      <c r="D816" s="28" t="s">
        <v>12</v>
      </c>
      <c r="E816" s="53"/>
      <c r="F816" s="71"/>
      <c r="G816" s="71"/>
      <c r="H816" s="89"/>
      <c r="I816" s="89"/>
      <c r="J816" s="88"/>
      <c r="K816" s="88"/>
      <c r="L816" s="104">
        <f>L819+L820+L821+L822+L823+L824+L825+L826+L827+L828+L829+L830+L831+L832+L833</f>
        <v>13106.6</v>
      </c>
      <c r="M816" s="104">
        <f>M819+M820+M821+M822+M823+M824+M825+M826+M827+M828+M829+M830+M831+M832+M833</f>
        <v>12310.9</v>
      </c>
      <c r="N816" s="104">
        <f>N819+N820+N821+N822+N823+N824+N825+N826+N827+N828+N829+N830+N831+N832+N833</f>
        <v>12750.5</v>
      </c>
      <c r="O816" s="157">
        <f>O819+O820+O821+O822+O823+O824+O825+O826+O827+O828+O829+O830+O831+O832+O833</f>
        <v>0</v>
      </c>
      <c r="P816" s="32"/>
    </row>
    <row r="817" spans="1:16" s="35" customFormat="1" ht="56.25" hidden="1">
      <c r="A817" s="32"/>
      <c r="B817" s="168"/>
      <c r="C817" s="33"/>
      <c r="D817" s="34"/>
      <c r="E817" s="55" t="s">
        <v>177</v>
      </c>
      <c r="F817" s="73" t="s">
        <v>178</v>
      </c>
      <c r="G817" s="73" t="s">
        <v>342</v>
      </c>
      <c r="H817" s="85"/>
      <c r="I817" s="85"/>
      <c r="J817" s="45"/>
      <c r="K817" s="45"/>
      <c r="L817" s="102"/>
      <c r="M817" s="102"/>
      <c r="N817" s="102"/>
      <c r="O817" s="159"/>
      <c r="P817" s="32"/>
    </row>
    <row r="818" spans="1:16" s="35" customFormat="1" ht="56.25" hidden="1">
      <c r="A818" s="32"/>
      <c r="B818" s="168"/>
      <c r="C818" s="33"/>
      <c r="D818" s="34"/>
      <c r="E818" s="50" t="s">
        <v>249</v>
      </c>
      <c r="F818" s="68" t="s">
        <v>253</v>
      </c>
      <c r="G818" s="68" t="s">
        <v>219</v>
      </c>
      <c r="H818" s="85"/>
      <c r="I818" s="85"/>
      <c r="J818" s="45"/>
      <c r="K818" s="45"/>
      <c r="L818" s="102"/>
      <c r="M818" s="102"/>
      <c r="N818" s="102"/>
      <c r="O818" s="159"/>
      <c r="P818" s="32"/>
    </row>
    <row r="819" spans="1:16" hidden="1">
      <c r="A819" s="7"/>
      <c r="B819" s="163" t="s">
        <v>111</v>
      </c>
      <c r="C819" s="8"/>
      <c r="D819" s="9"/>
      <c r="E819" s="52"/>
      <c r="F819" s="70"/>
      <c r="G819" s="70"/>
      <c r="H819" s="130" t="s">
        <v>98</v>
      </c>
      <c r="I819" s="131" t="s">
        <v>76</v>
      </c>
      <c r="J819" s="131" t="s">
        <v>493</v>
      </c>
      <c r="K819" s="132">
        <v>612</v>
      </c>
      <c r="L819" s="133">
        <v>1218.4000000000001</v>
      </c>
      <c r="M819" s="106">
        <v>0</v>
      </c>
      <c r="N819" s="106">
        <v>0</v>
      </c>
      <c r="O819" s="134">
        <v>0</v>
      </c>
      <c r="P819" s="7"/>
    </row>
    <row r="820" spans="1:16" hidden="1">
      <c r="A820" s="7"/>
      <c r="B820" s="163" t="s">
        <v>111</v>
      </c>
      <c r="C820" s="8"/>
      <c r="D820" s="9"/>
      <c r="E820" s="52"/>
      <c r="F820" s="70"/>
      <c r="G820" s="70"/>
      <c r="H820" s="130" t="s">
        <v>98</v>
      </c>
      <c r="I820" s="131" t="s">
        <v>76</v>
      </c>
      <c r="J820" s="131" t="s">
        <v>494</v>
      </c>
      <c r="K820" s="132">
        <v>612</v>
      </c>
      <c r="L820" s="133">
        <v>0</v>
      </c>
      <c r="M820" s="106">
        <v>1269.4000000000001</v>
      </c>
      <c r="N820" s="106">
        <v>1269.4000000000001</v>
      </c>
      <c r="O820" s="134">
        <v>0</v>
      </c>
      <c r="P820" s="7"/>
    </row>
    <row r="821" spans="1:16" hidden="1">
      <c r="A821" s="7"/>
      <c r="B821" s="163" t="s">
        <v>111</v>
      </c>
      <c r="C821" s="8"/>
      <c r="D821" s="9"/>
      <c r="E821" s="52"/>
      <c r="F821" s="70"/>
      <c r="G821" s="70"/>
      <c r="H821" s="130" t="s">
        <v>98</v>
      </c>
      <c r="I821" s="131" t="s">
        <v>76</v>
      </c>
      <c r="J821" s="131" t="s">
        <v>495</v>
      </c>
      <c r="K821" s="132">
        <v>612</v>
      </c>
      <c r="L821" s="133">
        <v>5876.1</v>
      </c>
      <c r="M821" s="106">
        <v>0</v>
      </c>
      <c r="N821" s="106">
        <v>0</v>
      </c>
      <c r="O821" s="134">
        <v>0</v>
      </c>
      <c r="P821" s="7"/>
    </row>
    <row r="822" spans="1:16" hidden="1">
      <c r="A822" s="7"/>
      <c r="B822" s="163" t="s">
        <v>111</v>
      </c>
      <c r="C822" s="8"/>
      <c r="D822" s="9"/>
      <c r="E822" s="52"/>
      <c r="F822" s="70"/>
      <c r="G822" s="70"/>
      <c r="H822" s="130" t="s">
        <v>98</v>
      </c>
      <c r="I822" s="131" t="s">
        <v>76</v>
      </c>
      <c r="J822" s="131" t="s">
        <v>496</v>
      </c>
      <c r="K822" s="132">
        <v>612</v>
      </c>
      <c r="L822" s="133">
        <v>0</v>
      </c>
      <c r="M822" s="106">
        <v>6107</v>
      </c>
      <c r="N822" s="106">
        <v>6351.3</v>
      </c>
      <c r="O822" s="134">
        <v>0</v>
      </c>
      <c r="P822" s="7"/>
    </row>
    <row r="823" spans="1:16" hidden="1">
      <c r="A823" s="7"/>
      <c r="B823" s="163" t="s">
        <v>111</v>
      </c>
      <c r="C823" s="8"/>
      <c r="D823" s="9"/>
      <c r="E823" s="52"/>
      <c r="F823" s="70"/>
      <c r="G823" s="70"/>
      <c r="H823" s="130" t="s">
        <v>98</v>
      </c>
      <c r="I823" s="131" t="s">
        <v>75</v>
      </c>
      <c r="J823" s="131" t="s">
        <v>495</v>
      </c>
      <c r="K823" s="132">
        <v>612</v>
      </c>
      <c r="L823" s="133">
        <v>3446.1</v>
      </c>
      <c r="M823" s="106">
        <v>0</v>
      </c>
      <c r="N823" s="106">
        <v>0</v>
      </c>
      <c r="O823" s="134">
        <v>0</v>
      </c>
      <c r="P823" s="7"/>
    </row>
    <row r="824" spans="1:16" hidden="1">
      <c r="A824" s="7"/>
      <c r="B824" s="163" t="s">
        <v>111</v>
      </c>
      <c r="C824" s="8"/>
      <c r="D824" s="9"/>
      <c r="E824" s="52"/>
      <c r="F824" s="70"/>
      <c r="G824" s="70"/>
      <c r="H824" s="130" t="s">
        <v>98</v>
      </c>
      <c r="I824" s="131" t="s">
        <v>75</v>
      </c>
      <c r="J824" s="131" t="s">
        <v>495</v>
      </c>
      <c r="K824" s="132">
        <v>622</v>
      </c>
      <c r="L824" s="133">
        <v>1621.9</v>
      </c>
      <c r="M824" s="106">
        <v>0</v>
      </c>
      <c r="N824" s="106">
        <v>0</v>
      </c>
      <c r="O824" s="134">
        <v>0</v>
      </c>
      <c r="P824" s="7"/>
    </row>
    <row r="825" spans="1:16" hidden="1">
      <c r="A825" s="7"/>
      <c r="B825" s="163" t="s">
        <v>111</v>
      </c>
      <c r="C825" s="8"/>
      <c r="D825" s="9"/>
      <c r="E825" s="52"/>
      <c r="F825" s="70"/>
      <c r="G825" s="70"/>
      <c r="H825" s="130" t="s">
        <v>98</v>
      </c>
      <c r="I825" s="131" t="s">
        <v>75</v>
      </c>
      <c r="J825" s="131" t="s">
        <v>496</v>
      </c>
      <c r="K825" s="132">
        <v>612</v>
      </c>
      <c r="L825" s="133">
        <v>0</v>
      </c>
      <c r="M825" s="106">
        <v>2874</v>
      </c>
      <c r="N825" s="106">
        <v>3000</v>
      </c>
      <c r="O825" s="134">
        <v>0</v>
      </c>
      <c r="P825" s="7"/>
    </row>
    <row r="826" spans="1:16" hidden="1">
      <c r="A826" s="7"/>
      <c r="B826" s="163" t="s">
        <v>111</v>
      </c>
      <c r="C826" s="8"/>
      <c r="D826" s="9"/>
      <c r="E826" s="52"/>
      <c r="F826" s="70"/>
      <c r="G826" s="70"/>
      <c r="H826" s="130" t="s">
        <v>98</v>
      </c>
      <c r="I826" s="131" t="s">
        <v>75</v>
      </c>
      <c r="J826" s="131" t="s">
        <v>496</v>
      </c>
      <c r="K826" s="132">
        <v>622</v>
      </c>
      <c r="L826" s="133">
        <v>0</v>
      </c>
      <c r="M826" s="106">
        <v>1300</v>
      </c>
      <c r="N826" s="106">
        <v>1341</v>
      </c>
      <c r="O826" s="134">
        <v>0</v>
      </c>
      <c r="P826" s="7"/>
    </row>
    <row r="827" spans="1:16" hidden="1">
      <c r="A827" s="7"/>
      <c r="B827" s="163" t="s">
        <v>111</v>
      </c>
      <c r="C827" s="8"/>
      <c r="D827" s="9"/>
      <c r="E827" s="52"/>
      <c r="F827" s="70"/>
      <c r="G827" s="70"/>
      <c r="H827" s="94" t="s">
        <v>98</v>
      </c>
      <c r="I827" s="94" t="s">
        <v>77</v>
      </c>
      <c r="J827" s="95" t="s">
        <v>495</v>
      </c>
      <c r="K827" s="97">
        <v>612</v>
      </c>
      <c r="L827" s="136">
        <v>281</v>
      </c>
      <c r="M827" s="106">
        <v>0</v>
      </c>
      <c r="N827" s="106">
        <v>0</v>
      </c>
      <c r="O827" s="134">
        <v>0</v>
      </c>
      <c r="P827" s="7"/>
    </row>
    <row r="828" spans="1:16" hidden="1">
      <c r="A828" s="7"/>
      <c r="B828" s="163" t="s">
        <v>111</v>
      </c>
      <c r="C828" s="8"/>
      <c r="D828" s="9"/>
      <c r="E828" s="52"/>
      <c r="F828" s="70"/>
      <c r="G828" s="70"/>
      <c r="H828" s="94" t="s">
        <v>98</v>
      </c>
      <c r="I828" s="94" t="s">
        <v>77</v>
      </c>
      <c r="J828" s="95" t="s">
        <v>497</v>
      </c>
      <c r="K828" s="97">
        <v>612</v>
      </c>
      <c r="L828" s="136">
        <v>0</v>
      </c>
      <c r="M828" s="106">
        <v>128.80000000000001</v>
      </c>
      <c r="N828" s="106">
        <v>133.9</v>
      </c>
      <c r="O828" s="134">
        <v>0</v>
      </c>
      <c r="P828" s="7"/>
    </row>
    <row r="829" spans="1:16" hidden="1">
      <c r="A829" s="7"/>
      <c r="B829" s="163" t="s">
        <v>111</v>
      </c>
      <c r="C829" s="8"/>
      <c r="D829" s="9"/>
      <c r="E829" s="52"/>
      <c r="F829" s="70"/>
      <c r="G829" s="70"/>
      <c r="H829" s="94" t="s">
        <v>98</v>
      </c>
      <c r="I829" s="94" t="s">
        <v>77</v>
      </c>
      <c r="J829" s="95" t="s">
        <v>495</v>
      </c>
      <c r="K829" s="97">
        <v>622</v>
      </c>
      <c r="L829" s="133">
        <v>331</v>
      </c>
      <c r="M829" s="106">
        <v>0</v>
      </c>
      <c r="N829" s="106">
        <v>0</v>
      </c>
      <c r="O829" s="134">
        <v>0</v>
      </c>
      <c r="P829" s="7"/>
    </row>
    <row r="830" spans="1:16" hidden="1">
      <c r="A830" s="7"/>
      <c r="B830" s="163" t="s">
        <v>111</v>
      </c>
      <c r="C830" s="8"/>
      <c r="D830" s="9"/>
      <c r="E830" s="52"/>
      <c r="F830" s="70"/>
      <c r="G830" s="70"/>
      <c r="H830" s="94" t="s">
        <v>98</v>
      </c>
      <c r="I830" s="94" t="s">
        <v>77</v>
      </c>
      <c r="J830" s="95" t="s">
        <v>497</v>
      </c>
      <c r="K830" s="97">
        <v>612</v>
      </c>
      <c r="L830" s="133">
        <v>0</v>
      </c>
      <c r="M830" s="106">
        <v>261.39999999999998</v>
      </c>
      <c r="N830" s="106">
        <v>271.8</v>
      </c>
      <c r="O830" s="134">
        <v>0</v>
      </c>
      <c r="P830" s="7"/>
    </row>
    <row r="831" spans="1:16" hidden="1">
      <c r="A831" s="7"/>
      <c r="B831" s="163" t="s">
        <v>111</v>
      </c>
      <c r="C831" s="8"/>
      <c r="D831" s="9"/>
      <c r="E831" s="52"/>
      <c r="F831" s="70"/>
      <c r="G831" s="70"/>
      <c r="H831" s="94" t="s">
        <v>98</v>
      </c>
      <c r="I831" s="95" t="s">
        <v>77</v>
      </c>
      <c r="J831" s="95" t="s">
        <v>498</v>
      </c>
      <c r="K831" s="97">
        <v>612</v>
      </c>
      <c r="L831" s="133">
        <v>114.6</v>
      </c>
      <c r="M831" s="106">
        <v>140.69999999999999</v>
      </c>
      <c r="N831" s="106">
        <v>140.69999999999999</v>
      </c>
      <c r="O831" s="134">
        <v>0</v>
      </c>
      <c r="P831" s="7"/>
    </row>
    <row r="832" spans="1:16" hidden="1">
      <c r="A832" s="7"/>
      <c r="B832" s="163" t="s">
        <v>115</v>
      </c>
      <c r="C832" s="8"/>
      <c r="D832" s="9"/>
      <c r="E832" s="52"/>
      <c r="F832" s="70"/>
      <c r="G832" s="70"/>
      <c r="H832" s="86" t="s">
        <v>98</v>
      </c>
      <c r="I832" s="86" t="s">
        <v>77</v>
      </c>
      <c r="J832" s="87" t="s">
        <v>142</v>
      </c>
      <c r="K832" s="87" t="s">
        <v>113</v>
      </c>
      <c r="L832" s="103">
        <v>217.5</v>
      </c>
      <c r="M832" s="103">
        <v>0</v>
      </c>
      <c r="N832" s="103">
        <v>0</v>
      </c>
      <c r="O832" s="164">
        <v>0</v>
      </c>
      <c r="P832" s="7"/>
    </row>
    <row r="833" spans="1:16" hidden="1">
      <c r="A833" s="7"/>
      <c r="B833" s="163" t="s">
        <v>115</v>
      </c>
      <c r="C833" s="8"/>
      <c r="D833" s="9"/>
      <c r="E833" s="52"/>
      <c r="F833" s="70"/>
      <c r="G833" s="70"/>
      <c r="H833" s="86" t="s">
        <v>98</v>
      </c>
      <c r="I833" s="86" t="s">
        <v>77</v>
      </c>
      <c r="J833" s="87" t="s">
        <v>146</v>
      </c>
      <c r="K833" s="87" t="s">
        <v>113</v>
      </c>
      <c r="L833" s="103">
        <v>0</v>
      </c>
      <c r="M833" s="189">
        <v>229.6</v>
      </c>
      <c r="N833" s="189">
        <v>242.4</v>
      </c>
      <c r="O833" s="164">
        <v>0</v>
      </c>
      <c r="P833" s="7"/>
    </row>
    <row r="834" spans="1:16" ht="409.5" hidden="1">
      <c r="A834" s="7"/>
      <c r="B834" s="167"/>
      <c r="C834" s="27">
        <v>304020038</v>
      </c>
      <c r="D834" s="28" t="s">
        <v>11</v>
      </c>
      <c r="E834" s="53"/>
      <c r="F834" s="71"/>
      <c r="G834" s="71"/>
      <c r="H834" s="89"/>
      <c r="I834" s="89"/>
      <c r="J834" s="88"/>
      <c r="K834" s="88"/>
      <c r="L834" s="104">
        <f>L837+L838+L839+L840</f>
        <v>30760.200000000004</v>
      </c>
      <c r="M834" s="104">
        <f>M837+M838+M839+M840</f>
        <v>31990.800000000003</v>
      </c>
      <c r="N834" s="104">
        <f>N837+N838+N839+N840</f>
        <v>33269.800000000003</v>
      </c>
      <c r="O834" s="157">
        <f>O837+O838+O839+O840</f>
        <v>0</v>
      </c>
      <c r="P834" s="7"/>
    </row>
    <row r="835" spans="1:16" ht="56.25" hidden="1">
      <c r="A835" s="7"/>
      <c r="B835" s="168"/>
      <c r="C835" s="33"/>
      <c r="D835" s="34"/>
      <c r="E835" s="50" t="s">
        <v>248</v>
      </c>
      <c r="F835" s="68" t="s">
        <v>252</v>
      </c>
      <c r="G835" s="68" t="s">
        <v>203</v>
      </c>
      <c r="H835" s="85"/>
      <c r="I835" s="85"/>
      <c r="J835" s="45"/>
      <c r="K835" s="45"/>
      <c r="L835" s="102"/>
      <c r="M835" s="102"/>
      <c r="N835" s="102"/>
      <c r="O835" s="159"/>
      <c r="P835" s="7"/>
    </row>
    <row r="836" spans="1:16" ht="56.25" hidden="1">
      <c r="A836" s="7"/>
      <c r="B836" s="168"/>
      <c r="C836" s="33"/>
      <c r="D836" s="34"/>
      <c r="E836" s="50" t="s">
        <v>249</v>
      </c>
      <c r="F836" s="68" t="s">
        <v>253</v>
      </c>
      <c r="G836" s="68" t="s">
        <v>219</v>
      </c>
      <c r="H836" s="85"/>
      <c r="I836" s="85"/>
      <c r="J836" s="45"/>
      <c r="K836" s="45"/>
      <c r="L836" s="102"/>
      <c r="M836" s="102"/>
      <c r="N836" s="102"/>
      <c r="O836" s="159"/>
      <c r="P836" s="7"/>
    </row>
    <row r="837" spans="1:16">
      <c r="A837" s="7"/>
      <c r="B837" s="163" t="s">
        <v>82</v>
      </c>
      <c r="C837" s="8"/>
      <c r="D837" s="9"/>
      <c r="E837" s="52"/>
      <c r="F837" s="70"/>
      <c r="G837" s="70"/>
      <c r="H837" s="94" t="s">
        <v>100</v>
      </c>
      <c r="I837" s="95" t="s">
        <v>83</v>
      </c>
      <c r="J837" s="96" t="s">
        <v>579</v>
      </c>
      <c r="K837" s="97">
        <v>313</v>
      </c>
      <c r="L837" s="105">
        <v>16669.400000000001</v>
      </c>
      <c r="M837" s="105">
        <v>17336.3</v>
      </c>
      <c r="N837" s="105">
        <v>18029.5</v>
      </c>
      <c r="O837" s="161">
        <v>0</v>
      </c>
      <c r="P837" s="7"/>
    </row>
    <row r="838" spans="1:16">
      <c r="A838" s="7"/>
      <c r="B838" s="163" t="s">
        <v>82</v>
      </c>
      <c r="C838" s="8"/>
      <c r="D838" s="9"/>
      <c r="E838" s="52"/>
      <c r="F838" s="70"/>
      <c r="G838" s="70"/>
      <c r="H838" s="94" t="s">
        <v>100</v>
      </c>
      <c r="I838" s="95" t="s">
        <v>83</v>
      </c>
      <c r="J838" s="96" t="s">
        <v>580</v>
      </c>
      <c r="K838" s="97">
        <v>313</v>
      </c>
      <c r="L838" s="105">
        <v>111.7</v>
      </c>
      <c r="M838" s="105">
        <v>116.2</v>
      </c>
      <c r="N838" s="110">
        <v>120.9</v>
      </c>
      <c r="O838" s="171">
        <v>0</v>
      </c>
      <c r="P838" s="7"/>
    </row>
    <row r="839" spans="1:16">
      <c r="A839" s="7"/>
      <c r="B839" s="163" t="s">
        <v>82</v>
      </c>
      <c r="C839" s="8"/>
      <c r="D839" s="9"/>
      <c r="E839" s="52"/>
      <c r="F839" s="70"/>
      <c r="G839" s="70"/>
      <c r="H839" s="94" t="s">
        <v>100</v>
      </c>
      <c r="I839" s="95" t="s">
        <v>83</v>
      </c>
      <c r="J839" s="96" t="s">
        <v>581</v>
      </c>
      <c r="K839" s="97">
        <v>323</v>
      </c>
      <c r="L839" s="105">
        <v>13804.2</v>
      </c>
      <c r="M839" s="105">
        <v>14356.4</v>
      </c>
      <c r="N839" s="111">
        <v>14930.2</v>
      </c>
      <c r="O839" s="172">
        <v>0</v>
      </c>
      <c r="P839" s="7"/>
    </row>
    <row r="840" spans="1:16">
      <c r="A840" s="7"/>
      <c r="B840" s="163" t="s">
        <v>82</v>
      </c>
      <c r="C840" s="8"/>
      <c r="D840" s="9"/>
      <c r="E840" s="52"/>
      <c r="F840" s="70"/>
      <c r="G840" s="70"/>
      <c r="H840" s="94" t="s">
        <v>100</v>
      </c>
      <c r="I840" s="95" t="s">
        <v>83</v>
      </c>
      <c r="J840" s="96" t="s">
        <v>582</v>
      </c>
      <c r="K840" s="97">
        <v>313</v>
      </c>
      <c r="L840" s="105">
        <v>174.9</v>
      </c>
      <c r="M840" s="105">
        <v>181.9</v>
      </c>
      <c r="N840" s="111">
        <v>189.2</v>
      </c>
      <c r="O840" s="172">
        <v>0</v>
      </c>
      <c r="P840" s="7"/>
    </row>
    <row r="841" spans="1:16" s="35" customFormat="1" ht="292.5" hidden="1">
      <c r="A841" s="32"/>
      <c r="B841" s="167"/>
      <c r="C841" s="27">
        <v>304020041</v>
      </c>
      <c r="D841" s="28" t="s">
        <v>10</v>
      </c>
      <c r="E841" s="53"/>
      <c r="F841" s="71"/>
      <c r="G841" s="71"/>
      <c r="H841" s="89"/>
      <c r="I841" s="89"/>
      <c r="J841" s="88"/>
      <c r="K841" s="88"/>
      <c r="L841" s="104">
        <f>L843</f>
        <v>46.4</v>
      </c>
      <c r="M841" s="104">
        <f>M843</f>
        <v>0</v>
      </c>
      <c r="N841" s="104">
        <f>N843</f>
        <v>0</v>
      </c>
      <c r="O841" s="157">
        <f>O843</f>
        <v>0</v>
      </c>
      <c r="P841" s="32"/>
    </row>
    <row r="842" spans="1:16" s="35" customFormat="1" ht="56.25" hidden="1">
      <c r="A842" s="32"/>
      <c r="B842" s="168"/>
      <c r="C842" s="33"/>
      <c r="D842" s="34"/>
      <c r="E842" s="50" t="s">
        <v>182</v>
      </c>
      <c r="F842" s="68" t="s">
        <v>252</v>
      </c>
      <c r="G842" s="74" t="s">
        <v>232</v>
      </c>
      <c r="H842" s="85"/>
      <c r="I842" s="85"/>
      <c r="J842" s="45"/>
      <c r="K842" s="45"/>
      <c r="L842" s="102"/>
      <c r="M842" s="102"/>
      <c r="N842" s="102"/>
      <c r="O842" s="159"/>
      <c r="P842" s="32"/>
    </row>
    <row r="843" spans="1:16">
      <c r="A843" s="7"/>
      <c r="B843" s="163" t="s">
        <v>82</v>
      </c>
      <c r="C843" s="8"/>
      <c r="D843" s="9"/>
      <c r="E843" s="52"/>
      <c r="F843" s="70"/>
      <c r="G843" s="70"/>
      <c r="H843" s="86" t="s">
        <v>98</v>
      </c>
      <c r="I843" s="86" t="s">
        <v>98</v>
      </c>
      <c r="J843" s="87" t="s">
        <v>99</v>
      </c>
      <c r="K843" s="87" t="s">
        <v>114</v>
      </c>
      <c r="L843" s="103">
        <v>46.4</v>
      </c>
      <c r="M843" s="103">
        <v>0</v>
      </c>
      <c r="N843" s="103">
        <v>0</v>
      </c>
      <c r="O843" s="164"/>
      <c r="P843" s="7"/>
    </row>
    <row r="844" spans="1:16" s="35" customFormat="1" ht="326.25" hidden="1">
      <c r="A844" s="32"/>
      <c r="B844" s="167"/>
      <c r="C844" s="27">
        <v>304020054</v>
      </c>
      <c r="D844" s="28" t="s">
        <v>7</v>
      </c>
      <c r="E844" s="53"/>
      <c r="F844" s="71"/>
      <c r="G844" s="71"/>
      <c r="H844" s="89"/>
      <c r="I844" s="89"/>
      <c r="J844" s="88"/>
      <c r="K844" s="88"/>
      <c r="L844" s="104">
        <f>L847</f>
        <v>148.6</v>
      </c>
      <c r="M844" s="104">
        <f>M847</f>
        <v>245.6</v>
      </c>
      <c r="N844" s="104">
        <f>N847</f>
        <v>245.6</v>
      </c>
      <c r="O844" s="157">
        <f>O847</f>
        <v>0</v>
      </c>
      <c r="P844" s="32"/>
    </row>
    <row r="845" spans="1:16" s="35" customFormat="1" ht="67.5" hidden="1">
      <c r="A845" s="32"/>
      <c r="B845" s="168"/>
      <c r="C845" s="33"/>
      <c r="D845" s="34"/>
      <c r="E845" s="50" t="s">
        <v>202</v>
      </c>
      <c r="F845" s="76" t="s">
        <v>152</v>
      </c>
      <c r="G845" s="77" t="s">
        <v>203</v>
      </c>
      <c r="H845" s="85"/>
      <c r="I845" s="85"/>
      <c r="J845" s="45"/>
      <c r="K845" s="45"/>
      <c r="L845" s="102"/>
      <c r="M845" s="102"/>
      <c r="N845" s="102"/>
      <c r="O845" s="159"/>
      <c r="P845" s="32"/>
    </row>
    <row r="846" spans="1:16" s="35" customFormat="1" ht="90" hidden="1">
      <c r="A846" s="32"/>
      <c r="B846" s="168"/>
      <c r="C846" s="33"/>
      <c r="D846" s="34"/>
      <c r="E846" s="50" t="s">
        <v>218</v>
      </c>
      <c r="F846" s="76" t="s">
        <v>152</v>
      </c>
      <c r="G846" s="77" t="s">
        <v>217</v>
      </c>
      <c r="H846" s="85"/>
      <c r="I846" s="85"/>
      <c r="J846" s="45"/>
      <c r="K846" s="45"/>
      <c r="L846" s="102"/>
      <c r="M846" s="102"/>
      <c r="N846" s="102"/>
      <c r="O846" s="159"/>
      <c r="P846" s="32"/>
    </row>
    <row r="847" spans="1:16">
      <c r="A847" s="7"/>
      <c r="B847" s="163" t="s">
        <v>82</v>
      </c>
      <c r="C847" s="8"/>
      <c r="D847" s="9"/>
      <c r="E847" s="52"/>
      <c r="F847" s="70"/>
      <c r="G847" s="70"/>
      <c r="H847" s="86" t="s">
        <v>83</v>
      </c>
      <c r="I847" s="86" t="s">
        <v>84</v>
      </c>
      <c r="J847" s="87" t="s">
        <v>95</v>
      </c>
      <c r="K847" s="87" t="s">
        <v>114</v>
      </c>
      <c r="L847" s="103">
        <v>148.6</v>
      </c>
      <c r="M847" s="103">
        <v>245.6</v>
      </c>
      <c r="N847" s="103">
        <v>245.6</v>
      </c>
      <c r="O847" s="164">
        <v>0</v>
      </c>
      <c r="P847" s="7"/>
    </row>
    <row r="848" spans="1:16" s="35" customFormat="1" ht="168.75" hidden="1">
      <c r="A848" s="32"/>
      <c r="B848" s="167"/>
      <c r="C848" s="27">
        <v>304020057</v>
      </c>
      <c r="D848" s="28" t="s">
        <v>9</v>
      </c>
      <c r="E848" s="53"/>
      <c r="F848" s="71"/>
      <c r="G848" s="71"/>
      <c r="H848" s="89"/>
      <c r="I848" s="89"/>
      <c r="J848" s="88"/>
      <c r="K848" s="88"/>
      <c r="L848" s="104">
        <f>L849</f>
        <v>0</v>
      </c>
      <c r="M848" s="104">
        <f>M849</f>
        <v>0</v>
      </c>
      <c r="N848" s="104">
        <f>N849</f>
        <v>0</v>
      </c>
      <c r="O848" s="157">
        <f>O849</f>
        <v>0</v>
      </c>
      <c r="P848" s="32"/>
    </row>
    <row r="849" spans="1:16" hidden="1">
      <c r="A849" s="7"/>
      <c r="B849" s="163"/>
      <c r="C849" s="8"/>
      <c r="D849" s="9"/>
      <c r="E849" s="52"/>
      <c r="F849" s="70"/>
      <c r="G849" s="70"/>
      <c r="H849" s="86"/>
      <c r="I849" s="86"/>
      <c r="J849" s="87"/>
      <c r="K849" s="87"/>
      <c r="L849" s="103"/>
      <c r="M849" s="103"/>
      <c r="N849" s="103"/>
      <c r="O849" s="164"/>
      <c r="P849" s="7"/>
    </row>
    <row r="850" spans="1:16" ht="36.75" hidden="1" customHeight="1">
      <c r="A850" s="7"/>
      <c r="B850" s="170"/>
      <c r="C850" s="461" t="s">
        <v>8</v>
      </c>
      <c r="D850" s="461"/>
      <c r="E850" s="65"/>
      <c r="F850" s="83"/>
      <c r="G850" s="83"/>
      <c r="H850" s="462"/>
      <c r="I850" s="462"/>
      <c r="J850" s="462"/>
      <c r="K850" s="462"/>
      <c r="L850" s="109">
        <f>L851+L853</f>
        <v>65.400000000000006</v>
      </c>
      <c r="M850" s="109">
        <f>M851+M853</f>
        <v>0</v>
      </c>
      <c r="N850" s="109">
        <f>N851+N853</f>
        <v>0</v>
      </c>
      <c r="O850" s="155">
        <f>O851+O853</f>
        <v>0</v>
      </c>
      <c r="P850" s="7"/>
    </row>
    <row r="851" spans="1:16" s="35" customFormat="1" ht="326.25" hidden="1">
      <c r="A851" s="32"/>
      <c r="B851" s="167"/>
      <c r="C851" s="27">
        <v>304030001</v>
      </c>
      <c r="D851" s="28" t="s">
        <v>7</v>
      </c>
      <c r="E851" s="53"/>
      <c r="F851" s="71"/>
      <c r="G851" s="71"/>
      <c r="H851" s="89"/>
      <c r="I851" s="89"/>
      <c r="J851" s="88"/>
      <c r="K851" s="88"/>
      <c r="L851" s="104">
        <v>0</v>
      </c>
      <c r="M851" s="104">
        <v>0</v>
      </c>
      <c r="N851" s="104">
        <v>0</v>
      </c>
      <c r="O851" s="157">
        <v>0</v>
      </c>
      <c r="P851" s="32"/>
    </row>
    <row r="852" spans="1:16" s="35" customFormat="1" hidden="1">
      <c r="A852" s="32"/>
      <c r="B852" s="168"/>
      <c r="C852" s="33"/>
      <c r="D852" s="34"/>
      <c r="E852" s="50"/>
      <c r="F852" s="76"/>
      <c r="G852" s="77"/>
      <c r="H852" s="85"/>
      <c r="I852" s="85"/>
      <c r="J852" s="45"/>
      <c r="K852" s="45"/>
      <c r="L852" s="102"/>
      <c r="M852" s="102"/>
      <c r="N852" s="102"/>
      <c r="O852" s="159"/>
      <c r="P852" s="32"/>
    </row>
    <row r="853" spans="1:16" ht="213.75" hidden="1">
      <c r="A853" s="7"/>
      <c r="B853" s="167"/>
      <c r="C853" s="27" t="s">
        <v>288</v>
      </c>
      <c r="D853" s="28" t="s">
        <v>289</v>
      </c>
      <c r="E853" s="53"/>
      <c r="F853" s="71"/>
      <c r="G853" s="71"/>
      <c r="H853" s="89"/>
      <c r="I853" s="89"/>
      <c r="J853" s="88"/>
      <c r="K853" s="88"/>
      <c r="L853" s="104">
        <f>L855</f>
        <v>65.400000000000006</v>
      </c>
      <c r="M853" s="104">
        <f>M855</f>
        <v>0</v>
      </c>
      <c r="N853" s="104">
        <f>N855</f>
        <v>0</v>
      </c>
      <c r="O853" s="157">
        <f>O855</f>
        <v>0</v>
      </c>
      <c r="P853" s="7"/>
    </row>
    <row r="854" spans="1:16" hidden="1">
      <c r="A854" s="7"/>
      <c r="B854" s="163"/>
      <c r="C854" s="8"/>
      <c r="D854" s="9"/>
      <c r="E854" s="55"/>
      <c r="F854" s="73"/>
      <c r="G854" s="73"/>
      <c r="H854" s="86"/>
      <c r="I854" s="86"/>
      <c r="J854" s="87"/>
      <c r="K854" s="87"/>
      <c r="L854" s="103"/>
      <c r="M854" s="103"/>
      <c r="N854" s="103"/>
      <c r="O854" s="164"/>
      <c r="P854" s="7"/>
    </row>
    <row r="855" spans="1:16" s="36" customFormat="1" hidden="1">
      <c r="A855" s="7"/>
      <c r="B855" s="163" t="s">
        <v>111</v>
      </c>
      <c r="C855" s="8"/>
      <c r="D855" s="9"/>
      <c r="E855" s="52"/>
      <c r="F855" s="70"/>
      <c r="G855" s="70"/>
      <c r="H855" s="86" t="s">
        <v>98</v>
      </c>
      <c r="I855" s="86" t="s">
        <v>76</v>
      </c>
      <c r="J855" s="87" t="s">
        <v>465</v>
      </c>
      <c r="K855" s="87" t="s">
        <v>113</v>
      </c>
      <c r="L855" s="103">
        <v>65.400000000000006</v>
      </c>
      <c r="M855" s="103">
        <v>0</v>
      </c>
      <c r="N855" s="103">
        <v>0</v>
      </c>
      <c r="O855" s="164">
        <v>0</v>
      </c>
      <c r="P855" s="7"/>
    </row>
    <row r="856" spans="1:16" ht="27.75" hidden="1" customHeight="1">
      <c r="A856" s="7"/>
      <c r="B856" s="459" t="s">
        <v>145</v>
      </c>
      <c r="C856" s="460"/>
      <c r="D856" s="460"/>
      <c r="E856" s="460"/>
      <c r="F856" s="460"/>
      <c r="G856" s="460"/>
      <c r="H856" s="460"/>
      <c r="I856" s="460"/>
      <c r="J856" s="460"/>
      <c r="K856" s="460"/>
      <c r="L856" s="109">
        <f>L857+L873</f>
        <v>371461.00000000006</v>
      </c>
      <c r="M856" s="109">
        <f>M857+M873</f>
        <v>351502.2</v>
      </c>
      <c r="N856" s="109">
        <f>N857+N873</f>
        <v>351502.2</v>
      </c>
      <c r="O856" s="155">
        <f>O857+O873</f>
        <v>0</v>
      </c>
      <c r="P856" s="7"/>
    </row>
    <row r="857" spans="1:16" s="35" customFormat="1" ht="409.5" hidden="1">
      <c r="A857" s="32"/>
      <c r="B857" s="167"/>
      <c r="C857" s="27">
        <v>305020000</v>
      </c>
      <c r="D857" s="28" t="s">
        <v>6</v>
      </c>
      <c r="E857" s="53"/>
      <c r="F857" s="71"/>
      <c r="G857" s="71"/>
      <c r="H857" s="89"/>
      <c r="I857" s="89"/>
      <c r="J857" s="88"/>
      <c r="K857" s="88"/>
      <c r="L857" s="104">
        <f>L863+L864+L865+L866+L867+L868+L869+L870+L871+L872</f>
        <v>366598.60000000003</v>
      </c>
      <c r="M857" s="104">
        <f>M863+M864+M865+M866+M867+M868+M869+M870+M871+M872</f>
        <v>346344.9</v>
      </c>
      <c r="N857" s="104">
        <f>N863+N864+N865+N866+N867+N868+N869+N870+N871+N872</f>
        <v>346344.9</v>
      </c>
      <c r="O857" s="157">
        <f>O863+O864+O865+O866+O867+O868+O869+O870+O871+O872</f>
        <v>0</v>
      </c>
      <c r="P857" s="32"/>
    </row>
    <row r="858" spans="1:16" s="37" customFormat="1" ht="56.25" hidden="1">
      <c r="A858" s="32"/>
      <c r="B858" s="168"/>
      <c r="C858" s="33"/>
      <c r="D858" s="34"/>
      <c r="E858" s="55" t="s">
        <v>177</v>
      </c>
      <c r="F858" s="73" t="s">
        <v>178</v>
      </c>
      <c r="G858" s="73" t="s">
        <v>636</v>
      </c>
      <c r="H858" s="85"/>
      <c r="I858" s="85"/>
      <c r="J858" s="45"/>
      <c r="K858" s="45"/>
      <c r="L858" s="102"/>
      <c r="M858" s="102"/>
      <c r="N858" s="102"/>
      <c r="O858" s="159"/>
      <c r="P858" s="32"/>
    </row>
    <row r="859" spans="1:16" s="37" customFormat="1" ht="56.25" hidden="1">
      <c r="A859" s="32"/>
      <c r="B859" s="168"/>
      <c r="C859" s="33"/>
      <c r="D859" s="34"/>
      <c r="E859" s="55" t="s">
        <v>667</v>
      </c>
      <c r="F859" s="73" t="s">
        <v>178</v>
      </c>
      <c r="G859" s="73" t="s">
        <v>668</v>
      </c>
      <c r="H859" s="85"/>
      <c r="I859" s="85"/>
      <c r="J859" s="45"/>
      <c r="K859" s="45"/>
      <c r="L859" s="102"/>
      <c r="M859" s="102"/>
      <c r="N859" s="102"/>
      <c r="O859" s="159"/>
      <c r="P859" s="32"/>
    </row>
    <row r="860" spans="1:16" s="37" customFormat="1" ht="225" hidden="1">
      <c r="A860" s="32"/>
      <c r="B860" s="168"/>
      <c r="C860" s="33"/>
      <c r="D860" s="34"/>
      <c r="E860" s="55" t="s">
        <v>669</v>
      </c>
      <c r="F860" s="73" t="s">
        <v>152</v>
      </c>
      <c r="G860" s="73" t="s">
        <v>670</v>
      </c>
      <c r="H860" s="85"/>
      <c r="I860" s="85"/>
      <c r="J860" s="45"/>
      <c r="K860" s="45"/>
      <c r="L860" s="102"/>
      <c r="M860" s="102"/>
      <c r="N860" s="102"/>
      <c r="O860" s="159"/>
      <c r="P860" s="32"/>
    </row>
    <row r="861" spans="1:16" s="37" customFormat="1" ht="180" hidden="1">
      <c r="A861" s="32"/>
      <c r="B861" s="168"/>
      <c r="C861" s="33"/>
      <c r="D861" s="34"/>
      <c r="E861" s="55" t="s">
        <v>671</v>
      </c>
      <c r="F861" s="73" t="s">
        <v>152</v>
      </c>
      <c r="G861" s="73" t="s">
        <v>670</v>
      </c>
      <c r="H861" s="85"/>
      <c r="I861" s="85"/>
      <c r="J861" s="45"/>
      <c r="K861" s="45"/>
      <c r="L861" s="102"/>
      <c r="M861" s="102"/>
      <c r="N861" s="102"/>
      <c r="O861" s="159"/>
      <c r="P861" s="32"/>
    </row>
    <row r="862" spans="1:16" s="37" customFormat="1" ht="191.25" hidden="1">
      <c r="A862" s="32"/>
      <c r="B862" s="168"/>
      <c r="C862" s="33"/>
      <c r="D862" s="34"/>
      <c r="E862" s="55" t="s">
        <v>672</v>
      </c>
      <c r="F862" s="73" t="s">
        <v>152</v>
      </c>
      <c r="G862" s="73" t="s">
        <v>670</v>
      </c>
      <c r="H862" s="85"/>
      <c r="I862" s="85"/>
      <c r="J862" s="45"/>
      <c r="K862" s="45"/>
      <c r="L862" s="102"/>
      <c r="M862" s="102"/>
      <c r="N862" s="102"/>
      <c r="O862" s="159"/>
      <c r="P862" s="32"/>
    </row>
    <row r="863" spans="1:16" hidden="1">
      <c r="A863" s="7"/>
      <c r="B863" s="163" t="s">
        <v>111</v>
      </c>
      <c r="C863" s="8"/>
      <c r="D863" s="9"/>
      <c r="E863" s="52"/>
      <c r="F863" s="70"/>
      <c r="G863" s="70"/>
      <c r="H863" s="130" t="s">
        <v>98</v>
      </c>
      <c r="I863" s="130" t="s">
        <v>75</v>
      </c>
      <c r="J863" s="130" t="s">
        <v>499</v>
      </c>
      <c r="K863" s="150">
        <v>611</v>
      </c>
      <c r="L863" s="133">
        <v>118240.1</v>
      </c>
      <c r="M863" s="106">
        <v>0</v>
      </c>
      <c r="N863" s="106">
        <v>0</v>
      </c>
      <c r="O863" s="134">
        <v>0</v>
      </c>
      <c r="P863" s="7"/>
    </row>
    <row r="864" spans="1:16" hidden="1">
      <c r="A864" s="7"/>
      <c r="B864" s="163" t="s">
        <v>111</v>
      </c>
      <c r="C864" s="8"/>
      <c r="D864" s="9"/>
      <c r="E864" s="52"/>
      <c r="F864" s="70"/>
      <c r="G864" s="70"/>
      <c r="H864" s="130" t="s">
        <v>98</v>
      </c>
      <c r="I864" s="130" t="s">
        <v>75</v>
      </c>
      <c r="J864" s="130" t="s">
        <v>499</v>
      </c>
      <c r="K864" s="150">
        <v>621</v>
      </c>
      <c r="L864" s="133">
        <v>42487.8</v>
      </c>
      <c r="M864" s="106">
        <v>0</v>
      </c>
      <c r="N864" s="106">
        <v>0</v>
      </c>
      <c r="O864" s="134">
        <v>0</v>
      </c>
      <c r="P864" s="7"/>
    </row>
    <row r="865" spans="1:16" hidden="1">
      <c r="A865" s="7"/>
      <c r="B865" s="163" t="s">
        <v>111</v>
      </c>
      <c r="C865" s="8"/>
      <c r="D865" s="9"/>
      <c r="E865" s="52"/>
      <c r="F865" s="70"/>
      <c r="G865" s="70"/>
      <c r="H865" s="130" t="s">
        <v>98</v>
      </c>
      <c r="I865" s="131" t="s">
        <v>76</v>
      </c>
      <c r="J865" s="131" t="s">
        <v>499</v>
      </c>
      <c r="K865" s="132">
        <v>611</v>
      </c>
      <c r="L865" s="133">
        <v>202429.3</v>
      </c>
      <c r="M865" s="106">
        <v>0</v>
      </c>
      <c r="N865" s="106">
        <v>0</v>
      </c>
      <c r="O865" s="134">
        <v>0</v>
      </c>
      <c r="P865" s="7"/>
    </row>
    <row r="866" spans="1:16" hidden="1">
      <c r="A866" s="7"/>
      <c r="B866" s="163" t="s">
        <v>111</v>
      </c>
      <c r="C866" s="8"/>
      <c r="D866" s="9"/>
      <c r="E866" s="52"/>
      <c r="F866" s="70"/>
      <c r="G866" s="70"/>
      <c r="H866" s="130" t="s">
        <v>98</v>
      </c>
      <c r="I866" s="131" t="s">
        <v>76</v>
      </c>
      <c r="J866" s="131" t="s">
        <v>500</v>
      </c>
      <c r="K866" s="132">
        <v>612</v>
      </c>
      <c r="L866" s="133">
        <v>1313.4</v>
      </c>
      <c r="M866" s="106">
        <v>0</v>
      </c>
      <c r="N866" s="106">
        <v>0</v>
      </c>
      <c r="O866" s="134">
        <v>0</v>
      </c>
      <c r="P866" s="7"/>
    </row>
    <row r="867" spans="1:16" hidden="1">
      <c r="A867" s="7"/>
      <c r="B867" s="163" t="s">
        <v>111</v>
      </c>
      <c r="C867" s="8"/>
      <c r="D867" s="9"/>
      <c r="E867" s="52"/>
      <c r="F867" s="70"/>
      <c r="G867" s="70"/>
      <c r="H867" s="130" t="s">
        <v>98</v>
      </c>
      <c r="I867" s="131" t="s">
        <v>77</v>
      </c>
      <c r="J867" s="131" t="s">
        <v>499</v>
      </c>
      <c r="K867" s="132">
        <v>611</v>
      </c>
      <c r="L867" s="133">
        <v>2128</v>
      </c>
      <c r="M867" s="106">
        <v>0</v>
      </c>
      <c r="N867" s="106">
        <v>0</v>
      </c>
      <c r="O867" s="134">
        <v>0</v>
      </c>
      <c r="P867" s="7"/>
    </row>
    <row r="868" spans="1:16" hidden="1">
      <c r="A868" s="7"/>
      <c r="B868" s="163" t="s">
        <v>111</v>
      </c>
      <c r="C868" s="8"/>
      <c r="D868" s="9"/>
      <c r="E868" s="52"/>
      <c r="F868" s="70"/>
      <c r="G868" s="70"/>
      <c r="H868" s="130" t="s">
        <v>98</v>
      </c>
      <c r="I868" s="131" t="s">
        <v>75</v>
      </c>
      <c r="J868" s="131" t="s">
        <v>501</v>
      </c>
      <c r="K868" s="132">
        <v>611</v>
      </c>
      <c r="L868" s="133">
        <v>0</v>
      </c>
      <c r="M868" s="106">
        <v>107841.8</v>
      </c>
      <c r="N868" s="106">
        <v>107841.8</v>
      </c>
      <c r="O868" s="134">
        <v>0</v>
      </c>
      <c r="P868" s="7"/>
    </row>
    <row r="869" spans="1:16" hidden="1">
      <c r="A869" s="7"/>
      <c r="B869" s="163" t="s">
        <v>111</v>
      </c>
      <c r="C869" s="8"/>
      <c r="D869" s="9"/>
      <c r="E869" s="52"/>
      <c r="F869" s="70"/>
      <c r="G869" s="70"/>
      <c r="H869" s="130" t="s">
        <v>98</v>
      </c>
      <c r="I869" s="131" t="s">
        <v>75</v>
      </c>
      <c r="J869" s="131" t="s">
        <v>501</v>
      </c>
      <c r="K869" s="132">
        <v>621</v>
      </c>
      <c r="L869" s="133">
        <v>0</v>
      </c>
      <c r="M869" s="106">
        <v>36588.199999999997</v>
      </c>
      <c r="N869" s="106">
        <v>36588.199999999997</v>
      </c>
      <c r="O869" s="134">
        <v>0</v>
      </c>
      <c r="P869" s="7"/>
    </row>
    <row r="870" spans="1:16" hidden="1">
      <c r="A870" s="7"/>
      <c r="B870" s="163" t="s">
        <v>111</v>
      </c>
      <c r="C870" s="8"/>
      <c r="D870" s="9"/>
      <c r="E870" s="52"/>
      <c r="F870" s="70"/>
      <c r="G870" s="70"/>
      <c r="H870" s="130" t="s">
        <v>98</v>
      </c>
      <c r="I870" s="131" t="s">
        <v>76</v>
      </c>
      <c r="J870" s="131" t="s">
        <v>501</v>
      </c>
      <c r="K870" s="132">
        <v>611</v>
      </c>
      <c r="L870" s="133">
        <v>0</v>
      </c>
      <c r="M870" s="106">
        <v>198605.5</v>
      </c>
      <c r="N870" s="106">
        <v>198605.5</v>
      </c>
      <c r="O870" s="134">
        <v>0</v>
      </c>
      <c r="P870" s="7"/>
    </row>
    <row r="871" spans="1:16" hidden="1">
      <c r="A871" s="7"/>
      <c r="B871" s="163" t="s">
        <v>111</v>
      </c>
      <c r="C871" s="8"/>
      <c r="D871" s="9"/>
      <c r="E871" s="52"/>
      <c r="F871" s="70"/>
      <c r="G871" s="70"/>
      <c r="H871" s="130" t="s">
        <v>98</v>
      </c>
      <c r="I871" s="131" t="s">
        <v>76</v>
      </c>
      <c r="J871" s="131" t="s">
        <v>502</v>
      </c>
      <c r="K871" s="132">
        <v>612</v>
      </c>
      <c r="L871" s="133">
        <v>0</v>
      </c>
      <c r="M871" s="106">
        <v>1181.4000000000001</v>
      </c>
      <c r="N871" s="106">
        <v>1181.4000000000001</v>
      </c>
      <c r="O871" s="134">
        <v>0</v>
      </c>
      <c r="P871" s="7"/>
    </row>
    <row r="872" spans="1:16" hidden="1">
      <c r="A872" s="7"/>
      <c r="B872" s="163" t="s">
        <v>111</v>
      </c>
      <c r="C872" s="8"/>
      <c r="D872" s="9"/>
      <c r="E872" s="52"/>
      <c r="F872" s="70"/>
      <c r="G872" s="70"/>
      <c r="H872" s="130" t="s">
        <v>98</v>
      </c>
      <c r="I872" s="131" t="s">
        <v>77</v>
      </c>
      <c r="J872" s="131" t="s">
        <v>501</v>
      </c>
      <c r="K872" s="132">
        <v>611</v>
      </c>
      <c r="L872" s="133">
        <v>0</v>
      </c>
      <c r="M872" s="106">
        <v>2128</v>
      </c>
      <c r="N872" s="106">
        <v>2128</v>
      </c>
      <c r="O872" s="134">
        <v>0</v>
      </c>
      <c r="P872" s="7"/>
    </row>
    <row r="873" spans="1:16" s="35" customFormat="1" ht="409.5" hidden="1">
      <c r="A873" s="32"/>
      <c r="B873" s="167"/>
      <c r="C873" s="27">
        <v>305030000</v>
      </c>
      <c r="D873" s="28" t="s">
        <v>5</v>
      </c>
      <c r="E873" s="53"/>
      <c r="F873" s="71"/>
      <c r="G873" s="71"/>
      <c r="H873" s="89"/>
      <c r="I873" s="89"/>
      <c r="J873" s="88"/>
      <c r="K873" s="88"/>
      <c r="L873" s="104">
        <f>L875+L876</f>
        <v>4862.3999999999996</v>
      </c>
      <c r="M873" s="104">
        <f>M875+M876</f>
        <v>5157.3</v>
      </c>
      <c r="N873" s="104">
        <f>N875+N876</f>
        <v>5157.3</v>
      </c>
      <c r="O873" s="157">
        <f>O875+O876</f>
        <v>0</v>
      </c>
      <c r="P873" s="32"/>
    </row>
    <row r="874" spans="1:16" s="35" customFormat="1" ht="56.25" hidden="1">
      <c r="A874" s="32"/>
      <c r="B874" s="168"/>
      <c r="C874" s="33"/>
      <c r="D874" s="34"/>
      <c r="E874" s="50" t="s">
        <v>249</v>
      </c>
      <c r="F874" s="68" t="s">
        <v>253</v>
      </c>
      <c r="G874" s="68" t="s">
        <v>219</v>
      </c>
      <c r="H874" s="85"/>
      <c r="I874" s="85"/>
      <c r="J874" s="45"/>
      <c r="K874" s="45"/>
      <c r="L874" s="102"/>
      <c r="M874" s="102"/>
      <c r="N874" s="102"/>
      <c r="O874" s="159"/>
      <c r="P874" s="32"/>
    </row>
    <row r="875" spans="1:16" s="35" customFormat="1" hidden="1">
      <c r="A875" s="32"/>
      <c r="B875" s="163" t="s">
        <v>111</v>
      </c>
      <c r="C875" s="8"/>
      <c r="D875" s="9"/>
      <c r="E875" s="52"/>
      <c r="F875" s="70"/>
      <c r="G875" s="70"/>
      <c r="H875" s="95" t="s">
        <v>100</v>
      </c>
      <c r="I875" s="95" t="s">
        <v>83</v>
      </c>
      <c r="J875" s="151" t="s">
        <v>503</v>
      </c>
      <c r="K875" s="97">
        <v>244</v>
      </c>
      <c r="L875" s="133">
        <v>76.2</v>
      </c>
      <c r="M875" s="133">
        <v>76.2</v>
      </c>
      <c r="N875" s="133">
        <v>76.2</v>
      </c>
      <c r="O875" s="173">
        <v>0</v>
      </c>
      <c r="P875" s="32"/>
    </row>
    <row r="876" spans="1:16" s="35" customFormat="1" hidden="1">
      <c r="A876" s="32"/>
      <c r="B876" s="163" t="s">
        <v>111</v>
      </c>
      <c r="C876" s="8"/>
      <c r="D876" s="9"/>
      <c r="E876" s="52"/>
      <c r="F876" s="70"/>
      <c r="G876" s="70"/>
      <c r="H876" s="95" t="s">
        <v>100</v>
      </c>
      <c r="I876" s="95" t="s">
        <v>83</v>
      </c>
      <c r="J876" s="151" t="s">
        <v>503</v>
      </c>
      <c r="K876" s="97">
        <v>313</v>
      </c>
      <c r="L876" s="133">
        <v>4786.2</v>
      </c>
      <c r="M876" s="133">
        <v>5081.1000000000004</v>
      </c>
      <c r="N876" s="133">
        <v>5081.1000000000004</v>
      </c>
      <c r="O876" s="173">
        <v>0</v>
      </c>
      <c r="P876" s="32"/>
    </row>
    <row r="877" spans="1:16" ht="32.25" hidden="1" customHeight="1">
      <c r="A877" s="7"/>
      <c r="B877" s="459" t="s">
        <v>144</v>
      </c>
      <c r="C877" s="460"/>
      <c r="D877" s="460"/>
      <c r="E877" s="460"/>
      <c r="F877" s="460"/>
      <c r="G877" s="460"/>
      <c r="H877" s="460"/>
      <c r="I877" s="460"/>
      <c r="J877" s="460"/>
      <c r="K877" s="460"/>
      <c r="L877" s="109">
        <f>L878+L882</f>
        <v>29054.1</v>
      </c>
      <c r="M877" s="109">
        <f>M878+M882</f>
        <v>7000</v>
      </c>
      <c r="N877" s="109">
        <f>N878+N882</f>
        <v>7000</v>
      </c>
      <c r="O877" s="155">
        <f>O878+O882</f>
        <v>0</v>
      </c>
      <c r="P877" s="7"/>
    </row>
    <row r="878" spans="1:16" s="35" customFormat="1" ht="45" hidden="1">
      <c r="A878" s="32"/>
      <c r="B878" s="167"/>
      <c r="C878" s="27">
        <v>306010000</v>
      </c>
      <c r="D878" s="28" t="s">
        <v>4</v>
      </c>
      <c r="E878" s="53"/>
      <c r="F878" s="71"/>
      <c r="G878" s="71"/>
      <c r="H878" s="89"/>
      <c r="I878" s="89"/>
      <c r="J878" s="88"/>
      <c r="K878" s="88"/>
      <c r="L878" s="104">
        <f>L881</f>
        <v>7000</v>
      </c>
      <c r="M878" s="104">
        <f>M881</f>
        <v>7000</v>
      </c>
      <c r="N878" s="104">
        <f>N881</f>
        <v>7000</v>
      </c>
      <c r="O878" s="157">
        <f>O881</f>
        <v>0</v>
      </c>
      <c r="P878" s="32"/>
    </row>
    <row r="879" spans="1:16" s="35" customFormat="1" ht="45" hidden="1">
      <c r="A879" s="32"/>
      <c r="B879" s="168"/>
      <c r="C879" s="33"/>
      <c r="D879" s="34"/>
      <c r="E879" s="52" t="s">
        <v>650</v>
      </c>
      <c r="F879" s="68" t="s">
        <v>253</v>
      </c>
      <c r="G879" s="68" t="s">
        <v>651</v>
      </c>
      <c r="H879" s="85"/>
      <c r="I879" s="85"/>
      <c r="J879" s="45"/>
      <c r="K879" s="45"/>
      <c r="L879" s="102"/>
      <c r="M879" s="102"/>
      <c r="N879" s="102"/>
      <c r="O879" s="159"/>
      <c r="P879" s="32"/>
    </row>
    <row r="880" spans="1:16" s="35" customFormat="1" ht="45" hidden="1">
      <c r="A880" s="32"/>
      <c r="B880" s="168"/>
      <c r="C880" s="33"/>
      <c r="D880" s="34"/>
      <c r="E880" s="52" t="s">
        <v>652</v>
      </c>
      <c r="F880" s="68" t="s">
        <v>253</v>
      </c>
      <c r="G880" s="68" t="s">
        <v>651</v>
      </c>
      <c r="H880" s="85"/>
      <c r="I880" s="85"/>
      <c r="J880" s="45"/>
      <c r="K880" s="45"/>
      <c r="L880" s="102"/>
      <c r="M880" s="102"/>
      <c r="N880" s="102"/>
      <c r="O880" s="159"/>
      <c r="P880" s="32"/>
    </row>
    <row r="881" spans="1:16" hidden="1">
      <c r="A881" s="7"/>
      <c r="B881" s="163" t="s">
        <v>103</v>
      </c>
      <c r="C881" s="8"/>
      <c r="D881" s="9"/>
      <c r="E881" s="52"/>
      <c r="F881" s="70"/>
      <c r="G881" s="70"/>
      <c r="H881" s="86" t="s">
        <v>106</v>
      </c>
      <c r="I881" s="86" t="s">
        <v>75</v>
      </c>
      <c r="J881" s="87" t="s">
        <v>107</v>
      </c>
      <c r="K881" s="87" t="s">
        <v>139</v>
      </c>
      <c r="L881" s="103">
        <v>7000</v>
      </c>
      <c r="M881" s="103">
        <v>7000</v>
      </c>
      <c r="N881" s="103">
        <v>7000</v>
      </c>
      <c r="O881" s="164">
        <v>0</v>
      </c>
      <c r="P881" s="7"/>
    </row>
    <row r="882" spans="1:16" s="35" customFormat="1" ht="45" hidden="1">
      <c r="A882" s="32"/>
      <c r="B882" s="167"/>
      <c r="C882" s="27">
        <v>306042000</v>
      </c>
      <c r="D882" s="28" t="s">
        <v>3</v>
      </c>
      <c r="E882" s="53"/>
      <c r="F882" s="71"/>
      <c r="G882" s="71"/>
      <c r="H882" s="89"/>
      <c r="I882" s="89"/>
      <c r="J882" s="88"/>
      <c r="K882" s="88"/>
      <c r="L882" s="104">
        <f>L884</f>
        <v>22054.1</v>
      </c>
      <c r="M882" s="104">
        <f>M884</f>
        <v>0</v>
      </c>
      <c r="N882" s="104">
        <f>N884</f>
        <v>0</v>
      </c>
      <c r="O882" s="157">
        <f>O884</f>
        <v>0</v>
      </c>
      <c r="P882" s="32"/>
    </row>
    <row r="883" spans="1:16" s="37" customFormat="1" ht="90" hidden="1">
      <c r="A883" s="32"/>
      <c r="B883" s="168"/>
      <c r="C883" s="33"/>
      <c r="D883" s="34"/>
      <c r="E883" s="49" t="s">
        <v>278</v>
      </c>
      <c r="F883" s="67" t="s">
        <v>253</v>
      </c>
      <c r="G883" s="67" t="s">
        <v>279</v>
      </c>
      <c r="H883" s="85"/>
      <c r="I883" s="85"/>
      <c r="J883" s="45"/>
      <c r="K883" s="45"/>
      <c r="L883" s="102"/>
      <c r="M883" s="102"/>
      <c r="N883" s="102"/>
      <c r="O883" s="159"/>
      <c r="P883" s="32"/>
    </row>
    <row r="884" spans="1:16" hidden="1">
      <c r="A884" s="7"/>
      <c r="B884" s="163" t="s">
        <v>103</v>
      </c>
      <c r="C884" s="8"/>
      <c r="D884" s="9"/>
      <c r="E884" s="52"/>
      <c r="F884" s="70"/>
      <c r="G884" s="70"/>
      <c r="H884" s="101" t="s">
        <v>106</v>
      </c>
      <c r="I884" s="101" t="s">
        <v>76</v>
      </c>
      <c r="J884" s="101" t="s">
        <v>648</v>
      </c>
      <c r="K884" s="101" t="s">
        <v>649</v>
      </c>
      <c r="L884" s="103">
        <v>22054.1</v>
      </c>
      <c r="M884" s="103">
        <v>0</v>
      </c>
      <c r="N884" s="103">
        <v>0</v>
      </c>
      <c r="O884" s="164">
        <v>0</v>
      </c>
      <c r="P884" s="7"/>
    </row>
    <row r="885" spans="1:16" hidden="1">
      <c r="A885" s="7"/>
      <c r="B885" s="459" t="s">
        <v>143</v>
      </c>
      <c r="C885" s="460"/>
      <c r="D885" s="460"/>
      <c r="E885" s="460"/>
      <c r="F885" s="460"/>
      <c r="G885" s="460"/>
      <c r="H885" s="460"/>
      <c r="I885" s="460"/>
      <c r="J885" s="460"/>
      <c r="K885" s="460"/>
      <c r="L885" s="109">
        <f>L886</f>
        <v>0</v>
      </c>
      <c r="M885" s="109">
        <f>M886</f>
        <v>0</v>
      </c>
      <c r="N885" s="109">
        <f>N886</f>
        <v>16777.599999999999</v>
      </c>
      <c r="O885" s="155">
        <f>O886</f>
        <v>0</v>
      </c>
      <c r="P885" s="7"/>
    </row>
    <row r="886" spans="1:16" ht="56.25" hidden="1">
      <c r="A886" s="7"/>
      <c r="B886" s="163"/>
      <c r="C886" s="8">
        <v>307000000</v>
      </c>
      <c r="D886" s="9" t="s">
        <v>2</v>
      </c>
      <c r="E886" s="52"/>
      <c r="F886" s="70"/>
      <c r="G886" s="70"/>
      <c r="H886" s="86"/>
      <c r="I886" s="86"/>
      <c r="J886" s="87"/>
      <c r="K886" s="87"/>
      <c r="L886" s="103">
        <v>0</v>
      </c>
      <c r="M886" s="103">
        <v>0</v>
      </c>
      <c r="N886" s="103">
        <v>16777.599999999999</v>
      </c>
      <c r="O886" s="164">
        <v>0</v>
      </c>
      <c r="P886" s="7"/>
    </row>
    <row r="887" spans="1:16" ht="12" hidden="1" thickBot="1">
      <c r="A887" s="44"/>
      <c r="B887" s="174"/>
      <c r="C887" s="458" t="s">
        <v>1</v>
      </c>
      <c r="D887" s="458"/>
      <c r="E887" s="175"/>
      <c r="F887" s="176"/>
      <c r="G887" s="176"/>
      <c r="H887" s="177"/>
      <c r="I887" s="177"/>
      <c r="J887" s="178"/>
      <c r="K887" s="178"/>
      <c r="L887" s="179">
        <f>L14+L683+L732+L741+L856+L877+L885</f>
        <v>965192.9</v>
      </c>
      <c r="M887" s="179">
        <f>M14+M683+M732+M741+M856+M877+M885</f>
        <v>1054636.1499999999</v>
      </c>
      <c r="N887" s="179">
        <f>N14+N683+N732+N741+N856+N877+N885</f>
        <v>1016903.4999999999</v>
      </c>
      <c r="O887" s="180">
        <f>O14+O683+O732+O741+O856+O877+O885</f>
        <v>569300.5</v>
      </c>
      <c r="P887" s="44"/>
    </row>
    <row r="888" spans="1:16" hidden="1">
      <c r="A888" s="44"/>
      <c r="B888" s="113"/>
      <c r="C888" s="44"/>
      <c r="D888" s="44"/>
      <c r="E888" s="114"/>
      <c r="F888" s="115"/>
      <c r="G888" s="115"/>
      <c r="H888" s="113"/>
      <c r="I888" s="113"/>
      <c r="J888" s="113"/>
      <c r="K888" s="113"/>
      <c r="L888" s="152"/>
      <c r="M888" s="152"/>
      <c r="N888" s="152"/>
      <c r="O888" s="152"/>
      <c r="P888" s="44"/>
    </row>
    <row r="889" spans="1:16" hidden="1">
      <c r="A889" s="44" t="s">
        <v>0</v>
      </c>
      <c r="B889" s="113"/>
      <c r="C889" s="44"/>
      <c r="D889" s="44"/>
      <c r="E889" s="114"/>
      <c r="F889" s="115"/>
      <c r="G889" s="115"/>
      <c r="H889" s="113"/>
      <c r="I889" s="113"/>
      <c r="J889" s="113"/>
      <c r="K889" s="113"/>
      <c r="L889" s="118"/>
      <c r="M889" s="118"/>
      <c r="N889" s="118"/>
      <c r="O889" s="118"/>
      <c r="P889" s="44"/>
    </row>
    <row r="890" spans="1:16" hidden="1"/>
    <row r="891" spans="1:16" hidden="1"/>
    <row r="892" spans="1:16" hidden="1"/>
    <row r="893" spans="1:16" hidden="1">
      <c r="B893" s="472" t="s">
        <v>284</v>
      </c>
      <c r="C893" s="472"/>
      <c r="D893" s="472"/>
    </row>
    <row r="894" spans="1:16" hidden="1">
      <c r="B894" s="472" t="s">
        <v>285</v>
      </c>
      <c r="C894" s="472"/>
      <c r="D894" s="472"/>
    </row>
    <row r="895" spans="1:16" hidden="1">
      <c r="B895" s="472" t="s">
        <v>286</v>
      </c>
      <c r="C895" s="472"/>
      <c r="D895" s="472"/>
      <c r="O895" s="112" t="s">
        <v>287</v>
      </c>
    </row>
    <row r="896" spans="1:16">
      <c r="L896" s="112">
        <f>SUBTOTAL(9,L36:L847)</f>
        <v>161419.70000000001</v>
      </c>
      <c r="M896" s="112">
        <f>SUBTOTAL(9,M36:M847)</f>
        <v>184182.19999999998</v>
      </c>
      <c r="N896" s="112">
        <f>SUBTOTAL(9,N36:N847)</f>
        <v>168703.7</v>
      </c>
      <c r="O896" s="112">
        <f>SUBTOTAL(9,O36:O847)</f>
        <v>108035.9</v>
      </c>
    </row>
  </sheetData>
  <autoFilter ref="B1:B895">
    <filterColumn colId="0">
      <filters>
        <filter val="902"/>
      </filters>
    </filterColumn>
  </autoFilter>
  <mergeCells count="40">
    <mergeCell ref="B893:D893"/>
    <mergeCell ref="B894:D894"/>
    <mergeCell ref="B895:D895"/>
    <mergeCell ref="L3:N3"/>
    <mergeCell ref="L2:O2"/>
    <mergeCell ref="J2:K2"/>
    <mergeCell ref="B13:O13"/>
    <mergeCell ref="B14:K14"/>
    <mergeCell ref="B15:K15"/>
    <mergeCell ref="C742:K742"/>
    <mergeCell ref="C655:D655"/>
    <mergeCell ref="H655:K655"/>
    <mergeCell ref="B741:K741"/>
    <mergeCell ref="B683:K683"/>
    <mergeCell ref="B732:K732"/>
    <mergeCell ref="B9:B11"/>
    <mergeCell ref="E9:G9"/>
    <mergeCell ref="E10:E11"/>
    <mergeCell ref="F10:F11"/>
    <mergeCell ref="G10:G11"/>
    <mergeCell ref="C5:O5"/>
    <mergeCell ref="C9:C11"/>
    <mergeCell ref="D9:D11"/>
    <mergeCell ref="H9:K9"/>
    <mergeCell ref="L9:O9"/>
    <mergeCell ref="H10:H11"/>
    <mergeCell ref="J10:J11"/>
    <mergeCell ref="K10:K11"/>
    <mergeCell ref="L10:L11"/>
    <mergeCell ref="I10:I11"/>
    <mergeCell ref="O10:O11"/>
    <mergeCell ref="M10:M11"/>
    <mergeCell ref="N10:N11"/>
    <mergeCell ref="C887:D887"/>
    <mergeCell ref="B885:K885"/>
    <mergeCell ref="C850:D850"/>
    <mergeCell ref="H850:K850"/>
    <mergeCell ref="C745:K745"/>
    <mergeCell ref="B877:K877"/>
    <mergeCell ref="B856:K856"/>
  </mergeCells>
  <printOptions gridLinesSet="0"/>
  <pageMargins left="0.43" right="0.15748031496062992" top="0.31496062992125984" bottom="0.15748031496062992" header="0.31496062992125984" footer="0.19685039370078741"/>
  <pageSetup scale="65" orientation="landscape" r:id="rId1"/>
  <headerFooter alignWithMargins="0"/>
</worksheet>
</file>

<file path=xl/worksheets/sheet3.xml><?xml version="1.0" encoding="utf-8"?>
<worksheet xmlns="http://schemas.openxmlformats.org/spreadsheetml/2006/main" xmlns:r="http://schemas.openxmlformats.org/officeDocument/2006/relationships">
  <dimension ref="B18:N114"/>
  <sheetViews>
    <sheetView topLeftCell="A22" workbookViewId="0">
      <selection activeCell="C45" sqref="C45:F100"/>
    </sheetView>
  </sheetViews>
  <sheetFormatPr defaultRowHeight="15"/>
  <sheetData>
    <row r="18" spans="2:14">
      <c r="B18" s="15" t="s">
        <v>98</v>
      </c>
      <c r="C18" s="16" t="s">
        <v>92</v>
      </c>
      <c r="D18" s="17" t="s">
        <v>343</v>
      </c>
    </row>
    <row r="19" spans="2:14">
      <c r="B19" s="15" t="s">
        <v>98</v>
      </c>
      <c r="C19" s="16" t="s">
        <v>92</v>
      </c>
      <c r="D19" s="17" t="s">
        <v>344</v>
      </c>
    </row>
    <row r="20" spans="2:14">
      <c r="B20" s="15" t="s">
        <v>98</v>
      </c>
      <c r="C20" s="16" t="s">
        <v>92</v>
      </c>
      <c r="D20" s="17" t="s">
        <v>344</v>
      </c>
    </row>
    <row r="21" spans="2:14" ht="22.5">
      <c r="B21" s="15" t="s">
        <v>98</v>
      </c>
      <c r="C21" s="16" t="s">
        <v>92</v>
      </c>
      <c r="D21" s="17" t="s">
        <v>344</v>
      </c>
      <c r="E21" s="6" t="s">
        <v>103</v>
      </c>
      <c r="F21" s="2"/>
      <c r="G21" s="3"/>
      <c r="H21" s="1"/>
      <c r="I21" s="1"/>
      <c r="J21" s="1"/>
      <c r="K21" s="6" t="s">
        <v>75</v>
      </c>
      <c r="L21" s="6" t="s">
        <v>81</v>
      </c>
      <c r="M21" s="4" t="s">
        <v>105</v>
      </c>
      <c r="N21" s="4" t="s">
        <v>79</v>
      </c>
    </row>
    <row r="22" spans="2:14">
      <c r="B22" s="18"/>
      <c r="C22" s="18"/>
      <c r="D22" s="19"/>
    </row>
    <row r="23" spans="2:14">
      <c r="B23" s="18" t="s">
        <v>98</v>
      </c>
      <c r="C23" s="18" t="s">
        <v>92</v>
      </c>
      <c r="D23" s="19" t="s">
        <v>316</v>
      </c>
      <c r="E23" s="14" t="s">
        <v>299</v>
      </c>
      <c r="F23" s="12" t="s">
        <v>113</v>
      </c>
    </row>
    <row r="24" spans="2:14">
      <c r="B24" s="18" t="s">
        <v>98</v>
      </c>
      <c r="C24" s="18" t="s">
        <v>98</v>
      </c>
      <c r="D24" s="17" t="s">
        <v>345</v>
      </c>
      <c r="E24" s="14" t="s">
        <v>299</v>
      </c>
      <c r="F24" s="12" t="s">
        <v>112</v>
      </c>
      <c r="G24" s="13">
        <v>611</v>
      </c>
    </row>
    <row r="25" spans="2:14">
      <c r="B25" s="18" t="s">
        <v>98</v>
      </c>
      <c r="C25" s="20" t="s">
        <v>83</v>
      </c>
      <c r="D25" s="20" t="s">
        <v>97</v>
      </c>
      <c r="E25" s="20" t="s">
        <v>363</v>
      </c>
      <c r="F25" s="21">
        <v>121</v>
      </c>
      <c r="G25" s="21">
        <v>121</v>
      </c>
    </row>
    <row r="26" spans="2:14">
      <c r="B26" s="18" t="s">
        <v>98</v>
      </c>
      <c r="C26" s="20" t="s">
        <v>83</v>
      </c>
      <c r="D26" s="20" t="s">
        <v>97</v>
      </c>
      <c r="E26" s="20" t="s">
        <v>363</v>
      </c>
      <c r="F26" s="21">
        <v>129</v>
      </c>
      <c r="G26" s="21">
        <v>129</v>
      </c>
      <c r="H26" s="5" t="s">
        <v>119</v>
      </c>
    </row>
    <row r="27" spans="2:14">
      <c r="B27" s="18" t="s">
        <v>98</v>
      </c>
      <c r="C27" s="20" t="s">
        <v>83</v>
      </c>
      <c r="D27" s="20" t="s">
        <v>97</v>
      </c>
      <c r="E27" s="20" t="s">
        <v>364</v>
      </c>
      <c r="F27" s="21">
        <v>121</v>
      </c>
      <c r="G27" s="21">
        <v>121</v>
      </c>
    </row>
    <row r="28" spans="2:14">
      <c r="B28" s="18" t="s">
        <v>98</v>
      </c>
      <c r="C28" s="20" t="s">
        <v>83</v>
      </c>
      <c r="D28" s="20" t="s">
        <v>97</v>
      </c>
      <c r="E28" s="20" t="s">
        <v>364</v>
      </c>
      <c r="F28" s="21">
        <v>129</v>
      </c>
      <c r="G28" s="21">
        <v>129</v>
      </c>
    </row>
    <row r="29" spans="2:14">
      <c r="B29" s="18" t="s">
        <v>98</v>
      </c>
      <c r="C29" s="20"/>
      <c r="D29" s="20"/>
      <c r="E29" s="20"/>
      <c r="F29" s="21"/>
      <c r="G29" s="21"/>
    </row>
    <row r="30" spans="2:14">
      <c r="B30" s="18" t="s">
        <v>98</v>
      </c>
      <c r="C30" s="20" t="s">
        <v>83</v>
      </c>
      <c r="D30" s="20" t="s">
        <v>97</v>
      </c>
      <c r="E30" s="20" t="s">
        <v>347</v>
      </c>
      <c r="F30" s="21">
        <v>244</v>
      </c>
      <c r="G30" s="21">
        <v>244</v>
      </c>
    </row>
    <row r="31" spans="2:14">
      <c r="B31" s="18" t="s">
        <v>98</v>
      </c>
      <c r="C31" s="20" t="s">
        <v>83</v>
      </c>
      <c r="D31" s="20" t="s">
        <v>97</v>
      </c>
      <c r="E31" s="20" t="s">
        <v>365</v>
      </c>
      <c r="F31" s="21">
        <v>244</v>
      </c>
      <c r="G31" s="21">
        <v>244</v>
      </c>
    </row>
    <row r="32" spans="2:14">
      <c r="B32" s="18" t="s">
        <v>98</v>
      </c>
      <c r="C32" s="11" t="s">
        <v>75</v>
      </c>
      <c r="D32" s="11" t="s">
        <v>81</v>
      </c>
      <c r="E32" s="11" t="s">
        <v>336</v>
      </c>
      <c r="F32" s="22">
        <v>242</v>
      </c>
      <c r="G32" s="22">
        <v>242</v>
      </c>
    </row>
    <row r="33" spans="2:7">
      <c r="B33" s="18" t="s">
        <v>98</v>
      </c>
      <c r="C33" s="11" t="s">
        <v>83</v>
      </c>
      <c r="D33" s="11" t="s">
        <v>97</v>
      </c>
      <c r="E33" s="11" t="s">
        <v>366</v>
      </c>
      <c r="F33" s="22">
        <v>244</v>
      </c>
      <c r="G33" s="22">
        <v>244</v>
      </c>
    </row>
    <row r="34" spans="2:7">
      <c r="B34" s="18" t="s">
        <v>98</v>
      </c>
      <c r="C34" s="11" t="s">
        <v>83</v>
      </c>
      <c r="D34" s="11" t="s">
        <v>97</v>
      </c>
      <c r="E34" s="11" t="s">
        <v>367</v>
      </c>
      <c r="F34" s="22">
        <v>244</v>
      </c>
      <c r="G34" s="22">
        <v>244</v>
      </c>
    </row>
    <row r="35" spans="2:7">
      <c r="B35" s="18" t="s">
        <v>98</v>
      </c>
      <c r="C35" s="11" t="s">
        <v>83</v>
      </c>
      <c r="D35" s="11" t="s">
        <v>97</v>
      </c>
      <c r="E35" s="11" t="s">
        <v>368</v>
      </c>
      <c r="F35" s="22">
        <v>244</v>
      </c>
      <c r="G35" s="22">
        <v>244</v>
      </c>
    </row>
    <row r="36" spans="2:7">
      <c r="B36" s="18" t="s">
        <v>98</v>
      </c>
      <c r="C36" s="11" t="s">
        <v>75</v>
      </c>
      <c r="D36" s="11" t="s">
        <v>81</v>
      </c>
      <c r="E36" s="11" t="s">
        <v>346</v>
      </c>
      <c r="F36" s="22">
        <v>244</v>
      </c>
      <c r="G36" s="22">
        <v>244</v>
      </c>
    </row>
    <row r="37" spans="2:7">
      <c r="B37" s="18" t="s">
        <v>98</v>
      </c>
      <c r="C37" s="11" t="s">
        <v>83</v>
      </c>
      <c r="D37" s="11" t="s">
        <v>97</v>
      </c>
      <c r="E37" s="11" t="s">
        <v>323</v>
      </c>
      <c r="F37" s="22">
        <v>244</v>
      </c>
      <c r="G37" s="22">
        <v>244</v>
      </c>
    </row>
    <row r="38" spans="2:7">
      <c r="B38" s="18" t="s">
        <v>98</v>
      </c>
      <c r="C38" s="11" t="s">
        <v>83</v>
      </c>
      <c r="D38" s="11" t="s">
        <v>97</v>
      </c>
      <c r="E38" s="11" t="s">
        <v>329</v>
      </c>
      <c r="F38" s="22">
        <v>242</v>
      </c>
      <c r="G38" s="22">
        <v>242</v>
      </c>
    </row>
    <row r="39" spans="2:7">
      <c r="B39" s="18" t="s">
        <v>98</v>
      </c>
      <c r="C39" s="11" t="s">
        <v>83</v>
      </c>
      <c r="D39" s="11" t="s">
        <v>97</v>
      </c>
      <c r="E39" s="11" t="s">
        <v>369</v>
      </c>
      <c r="F39" s="22">
        <v>852</v>
      </c>
      <c r="G39" s="22">
        <v>852</v>
      </c>
    </row>
    <row r="40" spans="2:7">
      <c r="B40" s="18" t="s">
        <v>98</v>
      </c>
      <c r="C40" s="11" t="s">
        <v>83</v>
      </c>
      <c r="D40" s="11" t="s">
        <v>97</v>
      </c>
      <c r="E40" s="11" t="s">
        <v>316</v>
      </c>
      <c r="F40" s="22">
        <v>244</v>
      </c>
      <c r="G40" s="22">
        <v>244</v>
      </c>
    </row>
    <row r="41" spans="2:7">
      <c r="B41" s="15" t="s">
        <v>98</v>
      </c>
      <c r="C41" s="11" t="s">
        <v>83</v>
      </c>
      <c r="D41" s="11" t="s">
        <v>97</v>
      </c>
      <c r="E41" s="11" t="s">
        <v>370</v>
      </c>
      <c r="F41" s="22">
        <v>853</v>
      </c>
      <c r="G41" s="22">
        <v>853</v>
      </c>
    </row>
    <row r="42" spans="2:7">
      <c r="B42" s="15" t="s">
        <v>98</v>
      </c>
      <c r="C42" s="11" t="s">
        <v>83</v>
      </c>
      <c r="D42" s="11" t="s">
        <v>97</v>
      </c>
      <c r="E42" s="11" t="s">
        <v>346</v>
      </c>
      <c r="F42" s="22">
        <v>242</v>
      </c>
      <c r="G42" s="22">
        <v>242</v>
      </c>
    </row>
    <row r="43" spans="2:7">
      <c r="B43" s="15" t="s">
        <v>98</v>
      </c>
      <c r="C43" s="11" t="s">
        <v>83</v>
      </c>
      <c r="D43" s="11" t="s">
        <v>97</v>
      </c>
      <c r="E43" s="11" t="s">
        <v>370</v>
      </c>
      <c r="F43" s="22">
        <v>851</v>
      </c>
      <c r="G43" s="22">
        <v>851</v>
      </c>
    </row>
    <row r="44" spans="2:7">
      <c r="B44" s="23" t="s">
        <v>75</v>
      </c>
      <c r="C44" s="20" t="s">
        <v>81</v>
      </c>
      <c r="D44" s="24" t="s">
        <v>557</v>
      </c>
      <c r="E44" s="21">
        <v>111</v>
      </c>
      <c r="F44" s="22">
        <v>244</v>
      </c>
      <c r="G44" s="22">
        <v>244</v>
      </c>
    </row>
    <row r="45" spans="2:7">
      <c r="B45" s="23" t="s">
        <v>75</v>
      </c>
      <c r="C45" s="29" t="s">
        <v>98</v>
      </c>
      <c r="D45" s="29" t="s">
        <v>92</v>
      </c>
      <c r="E45" s="16" t="s">
        <v>485</v>
      </c>
      <c r="F45" s="30">
        <v>612</v>
      </c>
      <c r="G45" s="22">
        <v>244</v>
      </c>
    </row>
    <row r="46" spans="2:7">
      <c r="B46" s="23" t="s">
        <v>75</v>
      </c>
      <c r="C46" s="29" t="s">
        <v>98</v>
      </c>
      <c r="D46" s="29" t="s">
        <v>92</v>
      </c>
      <c r="E46" s="16" t="s">
        <v>486</v>
      </c>
      <c r="F46" s="30">
        <v>611</v>
      </c>
      <c r="G46" s="22">
        <v>242</v>
      </c>
    </row>
    <row r="47" spans="2:7">
      <c r="B47" s="23" t="s">
        <v>75</v>
      </c>
      <c r="C47" s="29" t="s">
        <v>98</v>
      </c>
      <c r="D47" s="29" t="s">
        <v>92</v>
      </c>
      <c r="E47" s="16" t="s">
        <v>487</v>
      </c>
      <c r="F47" s="30">
        <v>121</v>
      </c>
      <c r="G47" s="31">
        <v>611</v>
      </c>
    </row>
    <row r="48" spans="2:7">
      <c r="B48" s="23" t="s">
        <v>75</v>
      </c>
      <c r="C48" s="29" t="s">
        <v>98</v>
      </c>
      <c r="D48" s="29" t="s">
        <v>92</v>
      </c>
      <c r="E48" s="16" t="s">
        <v>487</v>
      </c>
      <c r="F48" s="30">
        <v>129</v>
      </c>
      <c r="G48" s="31">
        <v>621</v>
      </c>
    </row>
    <row r="49" spans="2:7">
      <c r="B49" s="23" t="s">
        <v>75</v>
      </c>
      <c r="C49" s="29" t="s">
        <v>98</v>
      </c>
      <c r="D49" s="29" t="s">
        <v>92</v>
      </c>
      <c r="E49" s="16" t="s">
        <v>488</v>
      </c>
      <c r="F49" s="30">
        <v>853</v>
      </c>
      <c r="G49" s="31">
        <v>611</v>
      </c>
    </row>
    <row r="50" spans="2:7">
      <c r="B50" s="23" t="s">
        <v>75</v>
      </c>
      <c r="C50" s="29" t="s">
        <v>98</v>
      </c>
      <c r="D50" s="29" t="s">
        <v>92</v>
      </c>
      <c r="E50" s="16" t="s">
        <v>644</v>
      </c>
      <c r="F50" s="30">
        <v>242</v>
      </c>
      <c r="G50" s="31">
        <v>621</v>
      </c>
    </row>
    <row r="51" spans="2:7">
      <c r="B51" s="23" t="s">
        <v>75</v>
      </c>
      <c r="C51" s="29" t="s">
        <v>98</v>
      </c>
      <c r="D51" s="29" t="s">
        <v>92</v>
      </c>
      <c r="E51" s="16" t="s">
        <v>347</v>
      </c>
      <c r="F51" s="30">
        <v>244</v>
      </c>
      <c r="G51" s="31">
        <v>612</v>
      </c>
    </row>
    <row r="52" spans="2:7">
      <c r="B52" s="38"/>
      <c r="C52" s="29" t="s">
        <v>98</v>
      </c>
      <c r="D52" s="29" t="s">
        <v>92</v>
      </c>
      <c r="E52" s="16" t="s">
        <v>316</v>
      </c>
      <c r="F52" s="30">
        <v>242</v>
      </c>
      <c r="G52" s="31">
        <v>622</v>
      </c>
    </row>
    <row r="53" spans="2:7">
      <c r="B53" s="23"/>
      <c r="C53" s="29" t="s">
        <v>98</v>
      </c>
      <c r="D53" s="29" t="s">
        <v>92</v>
      </c>
      <c r="E53" s="16" t="s">
        <v>346</v>
      </c>
      <c r="F53" s="30">
        <v>242</v>
      </c>
      <c r="G53" s="31">
        <v>612</v>
      </c>
    </row>
    <row r="54" spans="2:7">
      <c r="B54" s="23"/>
      <c r="C54" s="29" t="s">
        <v>98</v>
      </c>
      <c r="D54" s="29" t="s">
        <v>92</v>
      </c>
      <c r="E54" s="16" t="s">
        <v>353</v>
      </c>
      <c r="F54" s="30">
        <v>244</v>
      </c>
      <c r="G54" s="31">
        <v>622</v>
      </c>
    </row>
    <row r="55" spans="2:7">
      <c r="B55" s="23" t="s">
        <v>75</v>
      </c>
      <c r="C55" s="29" t="s">
        <v>98</v>
      </c>
      <c r="D55" s="29" t="s">
        <v>92</v>
      </c>
      <c r="E55" s="16" t="s">
        <v>323</v>
      </c>
      <c r="F55" s="30">
        <v>244</v>
      </c>
      <c r="G55" s="31">
        <v>612</v>
      </c>
    </row>
    <row r="56" spans="2:7">
      <c r="B56" s="23" t="s">
        <v>75</v>
      </c>
      <c r="C56" s="29" t="s">
        <v>98</v>
      </c>
      <c r="D56" s="29" t="s">
        <v>92</v>
      </c>
      <c r="E56" s="16" t="s">
        <v>368</v>
      </c>
      <c r="F56" s="30">
        <v>242</v>
      </c>
      <c r="G56" s="31">
        <v>622</v>
      </c>
    </row>
    <row r="57" spans="2:7">
      <c r="B57" s="23" t="s">
        <v>75</v>
      </c>
      <c r="C57" s="29" t="s">
        <v>98</v>
      </c>
      <c r="D57" s="29" t="s">
        <v>92</v>
      </c>
      <c r="E57" s="16" t="s">
        <v>348</v>
      </c>
      <c r="F57" s="30">
        <v>244</v>
      </c>
      <c r="G57" s="31">
        <v>612</v>
      </c>
    </row>
    <row r="58" spans="2:7">
      <c r="B58" s="23" t="s">
        <v>75</v>
      </c>
      <c r="C58" s="29" t="s">
        <v>98</v>
      </c>
      <c r="D58" s="29" t="s">
        <v>92</v>
      </c>
      <c r="E58" s="16" t="s">
        <v>367</v>
      </c>
      <c r="F58" s="30">
        <v>242</v>
      </c>
      <c r="G58" s="31">
        <v>465</v>
      </c>
    </row>
    <row r="59" spans="2:7">
      <c r="B59" s="23" t="s">
        <v>75</v>
      </c>
      <c r="C59" s="29" t="s">
        <v>98</v>
      </c>
      <c r="D59" s="29" t="s">
        <v>92</v>
      </c>
      <c r="E59" s="16" t="s">
        <v>645</v>
      </c>
      <c r="F59" s="30">
        <v>244</v>
      </c>
      <c r="G59" s="31">
        <v>464</v>
      </c>
    </row>
    <row r="60" spans="2:7">
      <c r="B60" s="23" t="s">
        <v>75</v>
      </c>
      <c r="C60" s="29" t="s">
        <v>98</v>
      </c>
      <c r="D60" s="29" t="s">
        <v>92</v>
      </c>
      <c r="E60" s="16" t="s">
        <v>334</v>
      </c>
      <c r="F60" s="30">
        <v>242</v>
      </c>
      <c r="G60" s="31">
        <v>612</v>
      </c>
    </row>
    <row r="61" spans="2:7">
      <c r="B61" s="23" t="s">
        <v>75</v>
      </c>
      <c r="C61" s="29" t="s">
        <v>98</v>
      </c>
      <c r="D61" s="29" t="s">
        <v>92</v>
      </c>
      <c r="E61" s="16" t="s">
        <v>336</v>
      </c>
      <c r="F61" s="30">
        <v>244</v>
      </c>
      <c r="G61" s="31">
        <v>622</v>
      </c>
    </row>
    <row r="62" spans="2:7">
      <c r="B62" s="23" t="s">
        <v>75</v>
      </c>
      <c r="C62" s="29" t="s">
        <v>98</v>
      </c>
      <c r="D62" s="29" t="s">
        <v>92</v>
      </c>
      <c r="E62" s="16" t="s">
        <v>646</v>
      </c>
      <c r="F62" s="30">
        <v>242</v>
      </c>
      <c r="G62" s="31">
        <v>622</v>
      </c>
    </row>
    <row r="63" spans="2:7">
      <c r="B63" s="23" t="s">
        <v>75</v>
      </c>
      <c r="C63" s="29" t="s">
        <v>98</v>
      </c>
      <c r="D63" s="29" t="s">
        <v>92</v>
      </c>
      <c r="E63" s="16" t="s">
        <v>329</v>
      </c>
      <c r="F63" s="30">
        <v>242</v>
      </c>
      <c r="G63" s="31">
        <v>611</v>
      </c>
    </row>
    <row r="64" spans="2:7">
      <c r="B64" s="23" t="s">
        <v>75</v>
      </c>
      <c r="C64" s="29" t="s">
        <v>98</v>
      </c>
      <c r="D64" s="29" t="s">
        <v>92</v>
      </c>
      <c r="E64" s="16" t="s">
        <v>663</v>
      </c>
      <c r="F64" s="30">
        <v>611</v>
      </c>
      <c r="G64" s="31">
        <v>612</v>
      </c>
    </row>
    <row r="65" spans="2:7">
      <c r="B65" s="23" t="s">
        <v>75</v>
      </c>
      <c r="C65" s="29" t="s">
        <v>98</v>
      </c>
      <c r="D65" s="29" t="s">
        <v>92</v>
      </c>
      <c r="E65" s="16" t="s">
        <v>664</v>
      </c>
      <c r="F65" s="30">
        <v>121</v>
      </c>
      <c r="G65" s="31">
        <v>621</v>
      </c>
    </row>
    <row r="66" spans="2:7">
      <c r="B66" s="23" t="s">
        <v>75</v>
      </c>
      <c r="C66" s="29" t="s">
        <v>98</v>
      </c>
      <c r="D66" s="29" t="s">
        <v>92</v>
      </c>
      <c r="E66" s="16" t="s">
        <v>664</v>
      </c>
      <c r="F66" s="30">
        <v>129</v>
      </c>
      <c r="G66" s="31">
        <v>622</v>
      </c>
    </row>
    <row r="67" spans="2:7">
      <c r="B67" s="23" t="s">
        <v>75</v>
      </c>
      <c r="C67" s="29" t="s">
        <v>98</v>
      </c>
      <c r="D67" s="29" t="s">
        <v>92</v>
      </c>
      <c r="E67" s="16" t="s">
        <v>601</v>
      </c>
      <c r="F67" s="30">
        <v>853</v>
      </c>
      <c r="G67" s="31">
        <v>612</v>
      </c>
    </row>
    <row r="68" spans="2:7">
      <c r="B68" s="23" t="s">
        <v>75</v>
      </c>
      <c r="C68" s="29" t="s">
        <v>98</v>
      </c>
      <c r="D68" s="29" t="s">
        <v>92</v>
      </c>
      <c r="E68" s="16" t="s">
        <v>489</v>
      </c>
      <c r="F68" s="30">
        <v>612</v>
      </c>
      <c r="G68" s="31">
        <v>622</v>
      </c>
    </row>
    <row r="69" spans="2:7">
      <c r="B69" s="23" t="s">
        <v>75</v>
      </c>
      <c r="C69" s="29" t="s">
        <v>98</v>
      </c>
      <c r="D69" s="29" t="s">
        <v>92</v>
      </c>
      <c r="E69" s="16" t="s">
        <v>665</v>
      </c>
      <c r="F69" s="30">
        <v>321</v>
      </c>
      <c r="G69" s="31">
        <v>465</v>
      </c>
    </row>
    <row r="70" spans="2:7">
      <c r="C70" s="29" t="s">
        <v>98</v>
      </c>
      <c r="D70" s="29" t="s">
        <v>92</v>
      </c>
      <c r="E70" s="16" t="s">
        <v>601</v>
      </c>
      <c r="F70" s="30">
        <v>853</v>
      </c>
      <c r="G70" s="31">
        <v>465</v>
      </c>
    </row>
    <row r="71" spans="2:7">
      <c r="C71" s="29" t="s">
        <v>98</v>
      </c>
      <c r="D71" s="29" t="s">
        <v>92</v>
      </c>
      <c r="E71" s="16" t="s">
        <v>295</v>
      </c>
      <c r="F71" s="30">
        <v>611</v>
      </c>
      <c r="G71" s="31">
        <v>612</v>
      </c>
    </row>
    <row r="72" spans="2:7">
      <c r="C72" s="29" t="s">
        <v>98</v>
      </c>
      <c r="D72" s="29" t="s">
        <v>92</v>
      </c>
      <c r="E72" s="16" t="s">
        <v>490</v>
      </c>
      <c r="F72" s="30">
        <v>612</v>
      </c>
      <c r="G72" s="31">
        <v>622</v>
      </c>
    </row>
    <row r="73" spans="2:7">
      <c r="C73" s="29" t="s">
        <v>98</v>
      </c>
      <c r="D73" s="29" t="s">
        <v>92</v>
      </c>
      <c r="E73" s="16" t="s">
        <v>666</v>
      </c>
      <c r="F73" s="30">
        <v>244</v>
      </c>
      <c r="G73" s="31">
        <v>612</v>
      </c>
    </row>
    <row r="74" spans="2:7">
      <c r="C74" s="29" t="s">
        <v>98</v>
      </c>
      <c r="D74" s="29" t="s">
        <v>92</v>
      </c>
      <c r="E74" s="16" t="s">
        <v>517</v>
      </c>
      <c r="F74" s="30">
        <v>242</v>
      </c>
      <c r="G74" s="31">
        <v>612</v>
      </c>
    </row>
    <row r="75" spans="2:7">
      <c r="C75" s="29" t="s">
        <v>98</v>
      </c>
      <c r="D75" s="29" t="s">
        <v>92</v>
      </c>
      <c r="E75" s="16" t="s">
        <v>441</v>
      </c>
      <c r="F75" s="30">
        <v>611</v>
      </c>
      <c r="G75" s="31">
        <v>622</v>
      </c>
    </row>
    <row r="76" spans="2:7">
      <c r="C76" s="29" t="s">
        <v>98</v>
      </c>
      <c r="D76" s="29" t="s">
        <v>92</v>
      </c>
      <c r="E76" s="16" t="s">
        <v>441</v>
      </c>
      <c r="F76" s="30">
        <v>853</v>
      </c>
      <c r="G76" s="31">
        <v>612</v>
      </c>
    </row>
    <row r="77" spans="2:7">
      <c r="C77" s="29" t="s">
        <v>98</v>
      </c>
      <c r="D77" s="29" t="s">
        <v>92</v>
      </c>
      <c r="E77" s="16" t="s">
        <v>441</v>
      </c>
      <c r="F77" s="30">
        <v>612</v>
      </c>
      <c r="G77" s="31">
        <v>622</v>
      </c>
    </row>
    <row r="78" spans="2:7">
      <c r="C78" s="29" t="s">
        <v>98</v>
      </c>
      <c r="D78" s="29" t="s">
        <v>92</v>
      </c>
      <c r="E78" s="16" t="s">
        <v>491</v>
      </c>
      <c r="F78" s="30">
        <v>111</v>
      </c>
      <c r="G78" s="31">
        <v>465</v>
      </c>
    </row>
    <row r="79" spans="2:7">
      <c r="C79" s="29" t="s">
        <v>98</v>
      </c>
      <c r="D79" s="29" t="s">
        <v>92</v>
      </c>
      <c r="E79" s="16" t="s">
        <v>491</v>
      </c>
      <c r="F79" s="30">
        <v>112</v>
      </c>
      <c r="G79" s="31">
        <v>465</v>
      </c>
    </row>
    <row r="80" spans="2:7">
      <c r="C80" s="29" t="s">
        <v>98</v>
      </c>
      <c r="D80" s="29" t="s">
        <v>92</v>
      </c>
      <c r="E80" s="16" t="s">
        <v>491</v>
      </c>
      <c r="F80" s="30">
        <v>119</v>
      </c>
      <c r="G80" s="31">
        <v>612</v>
      </c>
    </row>
    <row r="81" spans="3:7">
      <c r="C81" s="29" t="s">
        <v>98</v>
      </c>
      <c r="D81" s="29" t="s">
        <v>92</v>
      </c>
      <c r="E81" s="16" t="s">
        <v>491</v>
      </c>
      <c r="F81" s="30">
        <v>242</v>
      </c>
      <c r="G81" s="31">
        <v>622</v>
      </c>
    </row>
    <row r="82" spans="3:7">
      <c r="C82" s="29" t="s">
        <v>98</v>
      </c>
      <c r="D82" s="29" t="s">
        <v>92</v>
      </c>
      <c r="E82" s="16" t="s">
        <v>491</v>
      </c>
      <c r="F82" s="30">
        <v>244</v>
      </c>
      <c r="G82" s="31">
        <v>612</v>
      </c>
    </row>
    <row r="83" spans="3:7">
      <c r="C83" s="29" t="s">
        <v>98</v>
      </c>
      <c r="D83" s="29" t="s">
        <v>92</v>
      </c>
      <c r="E83" s="16" t="s">
        <v>491</v>
      </c>
      <c r="F83" s="30">
        <v>853</v>
      </c>
      <c r="G83" s="31">
        <v>612</v>
      </c>
    </row>
    <row r="84" spans="3:7">
      <c r="C84" s="29" t="s">
        <v>98</v>
      </c>
      <c r="D84" s="29" t="s">
        <v>92</v>
      </c>
      <c r="E84" s="16" t="s">
        <v>492</v>
      </c>
      <c r="F84" s="30">
        <v>111</v>
      </c>
      <c r="G84" s="31">
        <v>622</v>
      </c>
    </row>
    <row r="85" spans="3:7">
      <c r="C85" s="29" t="s">
        <v>98</v>
      </c>
      <c r="D85" s="29" t="s">
        <v>92</v>
      </c>
      <c r="E85" s="16" t="s">
        <v>492</v>
      </c>
      <c r="F85" s="30">
        <v>119</v>
      </c>
      <c r="G85" s="31">
        <v>611</v>
      </c>
    </row>
    <row r="86" spans="3:7">
      <c r="C86" s="29" t="s">
        <v>98</v>
      </c>
      <c r="D86" s="29" t="s">
        <v>92</v>
      </c>
      <c r="E86" s="16" t="s">
        <v>492</v>
      </c>
      <c r="F86" s="30">
        <v>242</v>
      </c>
      <c r="G86" s="31">
        <v>621</v>
      </c>
    </row>
    <row r="87" spans="3:7">
      <c r="C87" s="29" t="s">
        <v>98</v>
      </c>
      <c r="D87" s="29" t="s">
        <v>92</v>
      </c>
      <c r="E87" s="16" t="s">
        <v>492</v>
      </c>
      <c r="F87" s="30">
        <v>853</v>
      </c>
      <c r="G87" s="31">
        <v>612</v>
      </c>
    </row>
    <row r="88" spans="3:7">
      <c r="C88" s="29" t="s">
        <v>98</v>
      </c>
      <c r="D88" s="29" t="s">
        <v>92</v>
      </c>
      <c r="E88" s="16" t="s">
        <v>663</v>
      </c>
      <c r="F88" s="30">
        <v>111</v>
      </c>
      <c r="G88" s="31">
        <v>622</v>
      </c>
    </row>
    <row r="89" spans="3:7">
      <c r="C89" s="29" t="s">
        <v>98</v>
      </c>
      <c r="D89" s="29" t="s">
        <v>92</v>
      </c>
      <c r="E89" s="16" t="s">
        <v>663</v>
      </c>
      <c r="F89" s="30">
        <v>112</v>
      </c>
      <c r="G89" s="31">
        <v>611</v>
      </c>
    </row>
    <row r="90" spans="3:7">
      <c r="C90" s="29" t="s">
        <v>98</v>
      </c>
      <c r="D90" s="29" t="s">
        <v>92</v>
      </c>
      <c r="E90" s="16" t="s">
        <v>663</v>
      </c>
      <c r="F90" s="30">
        <v>119</v>
      </c>
      <c r="G90" s="31">
        <v>612</v>
      </c>
    </row>
    <row r="91" spans="3:7">
      <c r="C91" s="29" t="s">
        <v>98</v>
      </c>
      <c r="D91" s="29" t="s">
        <v>92</v>
      </c>
      <c r="E91" s="16" t="s">
        <v>663</v>
      </c>
      <c r="F91" s="30">
        <v>242</v>
      </c>
      <c r="G91" s="31">
        <v>612</v>
      </c>
    </row>
    <row r="92" spans="3:7">
      <c r="C92" s="29" t="s">
        <v>98</v>
      </c>
      <c r="D92" s="29" t="s">
        <v>92</v>
      </c>
      <c r="E92" s="16" t="s">
        <v>663</v>
      </c>
      <c r="F92" s="30">
        <v>244</v>
      </c>
      <c r="G92" s="31">
        <v>622</v>
      </c>
    </row>
    <row r="93" spans="3:7">
      <c r="C93" s="29" t="s">
        <v>98</v>
      </c>
      <c r="D93" s="29" t="s">
        <v>92</v>
      </c>
      <c r="E93" s="16" t="s">
        <v>663</v>
      </c>
      <c r="F93" s="30">
        <v>853</v>
      </c>
      <c r="G93" s="31">
        <v>464</v>
      </c>
    </row>
    <row r="94" spans="3:7">
      <c r="C94" s="29" t="s">
        <v>98</v>
      </c>
      <c r="D94" s="29" t="s">
        <v>92</v>
      </c>
      <c r="E94" s="16" t="s">
        <v>489</v>
      </c>
      <c r="F94" s="30">
        <v>853</v>
      </c>
      <c r="G94" s="31">
        <v>464</v>
      </c>
    </row>
    <row r="95" spans="3:7">
      <c r="C95" s="29" t="s">
        <v>98</v>
      </c>
      <c r="D95" s="29" t="s">
        <v>92</v>
      </c>
      <c r="E95" s="16" t="s">
        <v>295</v>
      </c>
      <c r="F95" s="30">
        <v>242</v>
      </c>
      <c r="G95" s="31">
        <v>465</v>
      </c>
    </row>
    <row r="96" spans="3:7">
      <c r="C96" s="29" t="s">
        <v>98</v>
      </c>
      <c r="D96" s="29" t="s">
        <v>92</v>
      </c>
      <c r="E96" s="16" t="s">
        <v>295</v>
      </c>
      <c r="F96" s="30">
        <v>853</v>
      </c>
      <c r="G96" s="31">
        <v>611</v>
      </c>
    </row>
    <row r="97" spans="3:7">
      <c r="C97" s="29" t="s">
        <v>98</v>
      </c>
      <c r="D97" s="29" t="s">
        <v>92</v>
      </c>
      <c r="E97" s="16" t="s">
        <v>610</v>
      </c>
      <c r="F97" s="30">
        <v>612</v>
      </c>
      <c r="G97" s="46">
        <v>621</v>
      </c>
    </row>
    <row r="98" spans="3:7">
      <c r="C98" s="29" t="s">
        <v>98</v>
      </c>
      <c r="D98" s="29" t="s">
        <v>92</v>
      </c>
      <c r="E98" s="16" t="s">
        <v>611</v>
      </c>
      <c r="F98" s="30">
        <v>612</v>
      </c>
      <c r="G98" s="46">
        <v>612</v>
      </c>
    </row>
    <row r="99" spans="3:7">
      <c r="C99" s="29" t="s">
        <v>98</v>
      </c>
      <c r="D99" s="29" t="s">
        <v>92</v>
      </c>
      <c r="E99" s="16" t="s">
        <v>612</v>
      </c>
      <c r="F99" s="30">
        <v>612</v>
      </c>
      <c r="G99" s="46">
        <v>622</v>
      </c>
    </row>
    <row r="100" spans="3:7">
      <c r="C100" s="29" t="s">
        <v>98</v>
      </c>
      <c r="D100" s="29" t="s">
        <v>92</v>
      </c>
      <c r="E100" s="16" t="s">
        <v>613</v>
      </c>
      <c r="F100" s="30">
        <v>612</v>
      </c>
      <c r="G100" s="46">
        <v>622</v>
      </c>
    </row>
    <row r="101" spans="3:7">
      <c r="D101" s="25" t="s">
        <v>98</v>
      </c>
      <c r="E101" s="25" t="s">
        <v>75</v>
      </c>
      <c r="F101" s="26" t="s">
        <v>438</v>
      </c>
      <c r="G101" s="46">
        <v>612</v>
      </c>
    </row>
    <row r="102" spans="3:7">
      <c r="D102" s="25" t="s">
        <v>98</v>
      </c>
      <c r="E102" s="25" t="s">
        <v>75</v>
      </c>
      <c r="F102" s="26" t="s">
        <v>296</v>
      </c>
      <c r="G102" s="46">
        <v>622</v>
      </c>
    </row>
    <row r="103" spans="3:7">
      <c r="D103" s="25" t="s">
        <v>98</v>
      </c>
      <c r="E103" s="25" t="s">
        <v>75</v>
      </c>
      <c r="F103" s="26" t="s">
        <v>438</v>
      </c>
      <c r="G103" s="46">
        <v>622</v>
      </c>
    </row>
    <row r="104" spans="3:7">
      <c r="D104" s="25" t="s">
        <v>98</v>
      </c>
      <c r="E104" s="25" t="s">
        <v>75</v>
      </c>
      <c r="F104" s="26" t="s">
        <v>439</v>
      </c>
      <c r="G104" s="46">
        <v>465</v>
      </c>
    </row>
    <row r="105" spans="3:7">
      <c r="D105" s="25" t="s">
        <v>98</v>
      </c>
      <c r="E105" s="25" t="s">
        <v>75</v>
      </c>
      <c r="F105" s="26" t="s">
        <v>440</v>
      </c>
      <c r="G105" s="46">
        <v>465</v>
      </c>
    </row>
    <row r="106" spans="3:7">
      <c r="D106" s="25" t="s">
        <v>98</v>
      </c>
      <c r="E106" s="25" t="s">
        <v>75</v>
      </c>
      <c r="F106" s="26" t="s">
        <v>441</v>
      </c>
      <c r="G106" s="46">
        <v>612</v>
      </c>
    </row>
    <row r="107" spans="3:7">
      <c r="D107" s="25" t="s">
        <v>98</v>
      </c>
      <c r="E107" s="25" t="s">
        <v>75</v>
      </c>
      <c r="F107" s="26" t="s">
        <v>441</v>
      </c>
      <c r="G107" s="46">
        <v>622</v>
      </c>
    </row>
    <row r="108" spans="3:7">
      <c r="D108" s="25" t="s">
        <v>98</v>
      </c>
      <c r="E108" s="25" t="s">
        <v>75</v>
      </c>
      <c r="F108" s="26" t="s">
        <v>405</v>
      </c>
      <c r="G108" s="31">
        <v>622</v>
      </c>
    </row>
    <row r="109" spans="3:7">
      <c r="D109" s="25" t="s">
        <v>98</v>
      </c>
      <c r="E109" s="25" t="s">
        <v>75</v>
      </c>
      <c r="F109" s="26" t="s">
        <v>296</v>
      </c>
      <c r="G109" s="46">
        <v>622</v>
      </c>
    </row>
    <row r="110" spans="3:7">
      <c r="D110" s="25" t="s">
        <v>98</v>
      </c>
      <c r="E110" s="25" t="s">
        <v>92</v>
      </c>
      <c r="F110" s="26" t="s">
        <v>442</v>
      </c>
      <c r="G110" s="46">
        <v>622</v>
      </c>
    </row>
    <row r="111" spans="3:7">
      <c r="D111" s="25" t="s">
        <v>98</v>
      </c>
      <c r="E111" s="25" t="s">
        <v>92</v>
      </c>
      <c r="F111" s="26" t="s">
        <v>442</v>
      </c>
      <c r="G111" s="46">
        <v>612</v>
      </c>
    </row>
    <row r="112" spans="3:7">
      <c r="D112" s="25" t="s">
        <v>98</v>
      </c>
      <c r="E112" s="25" t="s">
        <v>92</v>
      </c>
      <c r="F112" s="26" t="s">
        <v>443</v>
      </c>
      <c r="G112" s="46">
        <v>612</v>
      </c>
    </row>
    <row r="113" spans="4:7">
      <c r="D113" s="25" t="s">
        <v>98</v>
      </c>
      <c r="E113" s="25" t="s">
        <v>92</v>
      </c>
      <c r="F113" s="26" t="s">
        <v>423</v>
      </c>
      <c r="G113" s="46">
        <v>622</v>
      </c>
    </row>
    <row r="114" spans="4:7">
      <c r="D114" s="25" t="s">
        <v>98</v>
      </c>
      <c r="E114" s="25" t="s">
        <v>92</v>
      </c>
      <c r="F114" s="26" t="s">
        <v>443</v>
      </c>
      <c r="G114" s="46">
        <v>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election activeCell="E33" sqref="E33"/>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902</vt:lpstr>
      <vt:lpstr>МО</vt:lpstr>
      <vt:lpstr>Лист1</vt:lpstr>
      <vt:lpstr>Лист2</vt:lpstr>
      <vt:lpstr>Лист3</vt:lpstr>
      <vt:lpstr>'902'!Область_печати</vt:lpstr>
    </vt:vector>
  </TitlesOfParts>
  <Company>Your Company Name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Прудкогляд</dc:creator>
  <cp:lastModifiedBy>Хананин</cp:lastModifiedBy>
  <cp:lastPrinted>2026-03-02T10:19:32Z</cp:lastPrinted>
  <dcterms:created xsi:type="dcterms:W3CDTF">2018-07-04T05:39:00Z</dcterms:created>
  <dcterms:modified xsi:type="dcterms:W3CDTF">2026-04-02T12:55:50Z</dcterms:modified>
</cp:coreProperties>
</file>